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9"/>
  <workbookPr/>
  <mc:AlternateContent xmlns:mc="http://schemas.openxmlformats.org/markup-compatibility/2006">
    <mc:Choice Requires="x15">
      <x15ac:absPath xmlns:x15ac="http://schemas.microsoft.com/office/spreadsheetml/2010/11/ac" url="https://d.docs.live.net/ca10fb2adfa2ca80/Desktop/"/>
    </mc:Choice>
  </mc:AlternateContent>
  <xr:revisionPtr revIDLastSave="0" documentId="8_{F04A3A4F-B645-48D3-95DA-E0F8A3F363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STRUCCIONES" sheetId="4" r:id="rId1"/>
    <sheet name="Calculo" sheetId="2" r:id="rId2"/>
    <sheet name="Anexo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9" i="3" l="1"/>
  <c r="G10" i="3"/>
  <c r="G9" i="3"/>
  <c r="G8" i="3"/>
  <c r="G7" i="3"/>
  <c r="G6" i="3"/>
  <c r="G5" i="3"/>
  <c r="I6" i="2"/>
  <c r="I7" i="2"/>
  <c r="I8" i="2"/>
  <c r="I9" i="2"/>
  <c r="I10" i="2"/>
  <c r="I11" i="2"/>
  <c r="I12" i="2"/>
  <c r="J12" i="2" s="1"/>
  <c r="I13" i="2"/>
  <c r="J13" i="2" s="1"/>
  <c r="I14" i="2"/>
  <c r="J14" i="2" s="1"/>
  <c r="I15" i="2"/>
  <c r="J15" i="2" s="1"/>
  <c r="I16" i="2"/>
  <c r="J16" i="2" s="1"/>
  <c r="I17" i="2"/>
  <c r="J17" i="2" s="1"/>
  <c r="I18" i="2"/>
  <c r="J18" i="2" s="1"/>
  <c r="I19" i="2"/>
  <c r="J19" i="2" s="1"/>
  <c r="I20" i="2"/>
  <c r="J20" i="2" s="1"/>
  <c r="I21" i="2"/>
  <c r="J21" i="2" s="1"/>
  <c r="J6" i="2"/>
  <c r="J7" i="2"/>
  <c r="J8" i="2"/>
  <c r="J9" i="2"/>
  <c r="J10" i="2"/>
  <c r="J11" i="2"/>
  <c r="I5" i="2"/>
  <c r="J5" i="2" s="1"/>
  <c r="F14" i="3"/>
  <c r="F13" i="3"/>
  <c r="F12" i="3"/>
  <c r="F11" i="3"/>
  <c r="F10" i="3"/>
  <c r="F9" i="3"/>
  <c r="F8" i="3"/>
  <c r="F7" i="3"/>
  <c r="F6" i="3"/>
  <c r="F5" i="3"/>
  <c r="C9" i="2"/>
  <c r="C8" i="2"/>
  <c r="D8" i="2"/>
  <c r="C7" i="2"/>
  <c r="D7" i="2" s="1"/>
  <c r="D21" i="2"/>
  <c r="D6" i="2"/>
  <c r="D9" i="2"/>
  <c r="D10" i="2"/>
  <c r="D11" i="2"/>
  <c r="D12" i="2"/>
  <c r="D13" i="2"/>
  <c r="D14" i="2"/>
  <c r="D15" i="2"/>
  <c r="D16" i="2"/>
  <c r="D17" i="2"/>
  <c r="D18" i="2"/>
  <c r="D19" i="2"/>
  <c r="D20" i="2"/>
  <c r="D5" i="2"/>
</calcChain>
</file>

<file path=xl/sharedStrings.xml><?xml version="1.0" encoding="utf-8"?>
<sst xmlns="http://schemas.openxmlformats.org/spreadsheetml/2006/main" count="141" uniqueCount="83">
  <si>
    <t xml:space="preserve">CONTROL DE APORTES JC DAMSU  </t>
  </si>
  <si>
    <t xml:space="preserve">1. *Cargar datos en las columnas*: </t>
  </si>
  <si>
    <t xml:space="preserve">   - *B*: Remuneración sujeta a aporte. (Excluir en caso de no cumplir con carga horaria - JC</t>
  </si>
  <si>
    <t xml:space="preserve">   - *C*: Suma de conceptos fijos (ej: =10.84+14.46). </t>
  </si>
  <si>
    <t xml:space="preserve">   - *E*: Días trabajados (usualmente 30). </t>
  </si>
  <si>
    <t xml:space="preserve">   - *F*: Total de horas trabajadas en el mes. </t>
  </si>
  <si>
    <t xml:space="preserve">   - *G*: Seleccionar escalafón el de menor carga horaria s/anexo de Res. 1447/2025 (ej: "Horas Nivel Superior"). </t>
  </si>
  <si>
    <t xml:space="preserve">2. *Resultado automático*: </t>
  </si>
  <si>
    <t xml:space="preserve">   - La columna *J* muestra el *total a pagar* aplicando la fórmula normativa. </t>
  </si>
  <si>
    <t>SIMULADOR JC - DAMSU</t>
  </si>
  <si>
    <t>DATOS A CARGAR</t>
  </si>
  <si>
    <t>COD 767 - DAMSU</t>
  </si>
  <si>
    <t>Remuneracion con Aporte</t>
  </si>
  <si>
    <t>Conceptos Fijos</t>
  </si>
  <si>
    <t>Conceptos %</t>
  </si>
  <si>
    <t>Dias</t>
  </si>
  <si>
    <t>Total de Horas</t>
  </si>
  <si>
    <t xml:space="preserve">Escalafon </t>
  </si>
  <si>
    <t>Anexo</t>
  </si>
  <si>
    <t>TOTAL A PAGAR</t>
  </si>
  <si>
    <t>Categoría Ordenanza 91/83-R</t>
  </si>
  <si>
    <t>Maestro Espec. (NM)</t>
  </si>
  <si>
    <t>Docente Universitario</t>
  </si>
  <si>
    <t>Horas Nivel Superior</t>
  </si>
  <si>
    <t>Preuniversitario</t>
  </si>
  <si>
    <t>Coordinador</t>
  </si>
  <si>
    <t>ESCALAFON</t>
  </si>
  <si>
    <t>ANEXO - Reglamentacion</t>
  </si>
  <si>
    <t>Escalafon</t>
  </si>
  <si>
    <t>Horas</t>
  </si>
  <si>
    <t>Autoridades</t>
  </si>
  <si>
    <t>Rector</t>
  </si>
  <si>
    <t xml:space="preserve">Vicerrector </t>
  </si>
  <si>
    <t>Secretario Universitario</t>
  </si>
  <si>
    <t>Decano Facultad</t>
  </si>
  <si>
    <t>Vice Decano Facultad</t>
  </si>
  <si>
    <t>Secretario de Facultad</t>
  </si>
  <si>
    <t>Coordinador Facultad</t>
  </si>
  <si>
    <t>Coordinador Universitario Ord 84/04 CS</t>
  </si>
  <si>
    <t>Profesor Titular</t>
  </si>
  <si>
    <t>Profesor Asociado</t>
  </si>
  <si>
    <t>Profesor Adjunto</t>
  </si>
  <si>
    <t>Jefe Trab. Prácticos</t>
  </si>
  <si>
    <t>Ayudante de 1ra.</t>
  </si>
  <si>
    <t>Ayudante de 2da.</t>
  </si>
  <si>
    <t>Director</t>
  </si>
  <si>
    <t>Vicedirector</t>
  </si>
  <si>
    <t>Anal. Aux. Tec. Doc (NM)</t>
  </si>
  <si>
    <t>Ayte. Clas. Pr. (NM)</t>
  </si>
  <si>
    <t>Ayte. Tec. T.P. (NM)</t>
  </si>
  <si>
    <t>Ayte. Técnico T. (NM)</t>
  </si>
  <si>
    <t>Ayte. Equi. Orien.(NM)</t>
  </si>
  <si>
    <t>Ayte. Trab. Pract.(NM)</t>
  </si>
  <si>
    <t>Bibliotecario Superior (NM)</t>
  </si>
  <si>
    <t>Bibliotecario (NM)</t>
  </si>
  <si>
    <t>Jefe de Laboratorio (NM)</t>
  </si>
  <si>
    <t>Jefe Trabajos Prácticos (NM)</t>
  </si>
  <si>
    <t>Jefe Biblioteca (NM)</t>
  </si>
  <si>
    <t>Jefe G.E.Pr.29 (NM)</t>
  </si>
  <si>
    <t>Jefe Preceptores (NM)</t>
  </si>
  <si>
    <t>Maestro Jardín Infantes (NM)</t>
  </si>
  <si>
    <t>Maestro Jardín Maternal (NM)</t>
  </si>
  <si>
    <t>Maestro Gr. D. A. (NM)</t>
  </si>
  <si>
    <t>Preceptor (NM)</t>
  </si>
  <si>
    <t>Prof. Eq. Or. (NM)</t>
  </si>
  <si>
    <t>Prof. JTP (NM)</t>
  </si>
  <si>
    <t>Prosecretario (NM)</t>
  </si>
  <si>
    <t>Secretario 19 (NM)</t>
  </si>
  <si>
    <t>Sub Jefe Prec.19 (NM)</t>
  </si>
  <si>
    <t>Subregente Dpto.Aplic.de 1ra.</t>
  </si>
  <si>
    <t>Regente</t>
  </si>
  <si>
    <t>Asesor Pedagogico</t>
  </si>
  <si>
    <t>Resp. Pedag. CP 4 hs.</t>
  </si>
  <si>
    <t>Resp. Pedag. CR 6 hs.</t>
  </si>
  <si>
    <t>Horas Secundaria</t>
  </si>
  <si>
    <t>Jefe Coord. Dir. Dpto.</t>
  </si>
  <si>
    <t>Organizadores Ejecutores</t>
  </si>
  <si>
    <t>Organismo Ejecutor Ord 75/06 CS</t>
  </si>
  <si>
    <t>Organismos Artisticos</t>
  </si>
  <si>
    <t>Org. Art. Ord 32/05 R</t>
  </si>
  <si>
    <t>No docente</t>
  </si>
  <si>
    <t>Categoria según CCT 366/06</t>
  </si>
  <si>
    <t>Auxiliar de Gestion Ord 16/2013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</si>
</sst>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\ 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Aptos"/>
      <family val="2"/>
      <charset val="1"/>
    </font>
    <font>
      <sz val="12"/>
      <color theme="1"/>
      <name val="Aptos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164" fontId="0" fillId="0" borderId="7" xfId="1" applyNumberFormat="1" applyFon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/>
    <xf numFmtId="164" fontId="0" fillId="6" borderId="6" xfId="1" applyNumberFormat="1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0" xfId="0" applyFill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3" fillId="5" borderId="12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F2F83-E40B-40FB-9340-D86E7F300776}">
  <dimension ref="A1:D9"/>
  <sheetViews>
    <sheetView tabSelected="1" workbookViewId="0">
      <selection activeCell="A10" sqref="A10"/>
    </sheetView>
  </sheetViews>
  <sheetFormatPr defaultColWidth="11.42578125" defaultRowHeight="14.45"/>
  <cols>
    <col min="1" max="1" width="78.28515625" customWidth="1"/>
    <col min="3" max="3" width="12.42578125" customWidth="1"/>
  </cols>
  <sheetData>
    <row r="1" spans="1:4">
      <c r="A1" s="12" t="s">
        <v>0</v>
      </c>
    </row>
    <row r="2" spans="1:4" ht="15.75">
      <c r="A2" s="18" t="s">
        <v>1</v>
      </c>
      <c r="D2" s="16"/>
    </row>
    <row r="3" spans="1:4" ht="15.75">
      <c r="A3" s="19" t="s">
        <v>2</v>
      </c>
    </row>
    <row r="4" spans="1:4" ht="15.75">
      <c r="A4" s="19" t="s">
        <v>3</v>
      </c>
    </row>
    <row r="5" spans="1:4" ht="15.75">
      <c r="A5" s="19" t="s">
        <v>4</v>
      </c>
    </row>
    <row r="6" spans="1:4" ht="15.75">
      <c r="A6" s="19" t="s">
        <v>5</v>
      </c>
    </row>
    <row r="7" spans="1:4" ht="15.75">
      <c r="A7" s="19" t="s">
        <v>6</v>
      </c>
    </row>
    <row r="8" spans="1:4" ht="15.75">
      <c r="A8" s="18" t="s">
        <v>7</v>
      </c>
    </row>
    <row r="9" spans="1:4" ht="15.75">
      <c r="A9" s="19" t="s">
        <v>8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1"/>
  <sheetViews>
    <sheetView topLeftCell="A3" workbookViewId="0">
      <selection activeCell="J11" sqref="J11"/>
    </sheetView>
  </sheetViews>
  <sheetFormatPr defaultColWidth="8.7109375" defaultRowHeight="14.45"/>
  <cols>
    <col min="1" max="1" width="7.42578125" customWidth="1"/>
    <col min="2" max="2" width="22.42578125" customWidth="1"/>
    <col min="3" max="3" width="19.85546875" customWidth="1"/>
    <col min="4" max="4" width="17.28515625" customWidth="1"/>
    <col min="6" max="6" width="15.85546875" customWidth="1"/>
    <col min="7" max="7" width="26.42578125" customWidth="1"/>
    <col min="8" max="8" width="5.42578125" customWidth="1"/>
    <col min="9" max="9" width="6.140625" bestFit="1" customWidth="1"/>
    <col min="10" max="10" width="17.42578125" customWidth="1"/>
  </cols>
  <sheetData>
    <row r="1" spans="2:10" ht="15" thickBot="1"/>
    <row r="2" spans="2:10" ht="24" thickBot="1">
      <c r="B2" s="20" t="s">
        <v>9</v>
      </c>
      <c r="C2" s="21"/>
      <c r="D2" s="21"/>
      <c r="E2" s="21"/>
      <c r="F2" s="21"/>
      <c r="G2" s="21"/>
      <c r="H2" s="21"/>
      <c r="I2" s="21"/>
      <c r="J2" s="22"/>
    </row>
    <row r="3" spans="2:10" ht="21.6" thickBot="1">
      <c r="B3" s="23" t="s">
        <v>10</v>
      </c>
      <c r="C3" s="24"/>
      <c r="D3" s="24"/>
      <c r="E3" s="24"/>
      <c r="F3" s="24"/>
      <c r="G3" s="25"/>
      <c r="H3" s="1"/>
      <c r="I3" s="26" t="s">
        <v>11</v>
      </c>
      <c r="J3" s="27"/>
    </row>
    <row r="4" spans="2:10" ht="15" thickBot="1">
      <c r="B4" s="7" t="s">
        <v>12</v>
      </c>
      <c r="C4" s="8" t="s">
        <v>13</v>
      </c>
      <c r="D4" s="6" t="s">
        <v>14</v>
      </c>
      <c r="E4" s="8" t="s">
        <v>15</v>
      </c>
      <c r="F4" s="8" t="s">
        <v>16</v>
      </c>
      <c r="G4" s="9" t="s">
        <v>17</v>
      </c>
      <c r="H4" s="1"/>
      <c r="I4" s="11" t="s">
        <v>18</v>
      </c>
      <c r="J4" s="10" t="s">
        <v>19</v>
      </c>
    </row>
    <row r="5" spans="2:10">
      <c r="B5" s="13">
        <v>2254388.65</v>
      </c>
      <c r="C5" s="13">
        <v>0</v>
      </c>
      <c r="D5" s="4">
        <f>+B5-C5</f>
        <v>2254388.65</v>
      </c>
      <c r="E5" s="14">
        <v>30</v>
      </c>
      <c r="F5" s="14">
        <v>35</v>
      </c>
      <c r="G5" s="15" t="s">
        <v>20</v>
      </c>
      <c r="H5" s="1"/>
      <c r="I5" s="3">
        <f>+VLOOKUP(G5,Anexo!$A$5:$C$60,3,FALSE)</f>
        <v>25</v>
      </c>
      <c r="J5" s="5">
        <f>IF(F5&gt;I5, (D5+C5)*6%, (D5/F5*I5 + C5)*6%)/30*E5</f>
        <v>135263.31899999999</v>
      </c>
    </row>
    <row r="6" spans="2:10">
      <c r="B6" s="13">
        <v>548774.77</v>
      </c>
      <c r="C6" s="13">
        <v>10.84</v>
      </c>
      <c r="D6" s="4">
        <f t="shared" ref="D6:D20" si="0">+B6-C6</f>
        <v>548763.93000000005</v>
      </c>
      <c r="E6" s="14">
        <v>30</v>
      </c>
      <c r="F6" s="14">
        <v>10</v>
      </c>
      <c r="G6" s="15" t="s">
        <v>21</v>
      </c>
      <c r="I6" s="3">
        <f>+VLOOKUP(G6,Anexo!$A$5:$C$60,3,FALSE)</f>
        <v>24</v>
      </c>
      <c r="J6" s="5">
        <f t="shared" ref="J6:J21" si="1">IF(F6&gt;I6, (D6+C6)*6%, (D6/F6*I6 + C6)*6%)/30*E6</f>
        <v>79022.656320000009</v>
      </c>
    </row>
    <row r="7" spans="2:10">
      <c r="B7" s="13">
        <v>1559649.67</v>
      </c>
      <c r="C7" s="13">
        <f>2.85+39.32</f>
        <v>42.17</v>
      </c>
      <c r="D7" s="4">
        <f t="shared" si="0"/>
        <v>1559607.5</v>
      </c>
      <c r="E7" s="14">
        <v>30</v>
      </c>
      <c r="F7" s="14">
        <v>20</v>
      </c>
      <c r="G7" s="15" t="s">
        <v>22</v>
      </c>
      <c r="I7" s="3">
        <f>+VLOOKUP(G7,Anexo!$A$5:$C$60,3,FALSE)</f>
        <v>40</v>
      </c>
      <c r="J7" s="5">
        <f t="shared" si="1"/>
        <v>187155.4302</v>
      </c>
    </row>
    <row r="8" spans="2:10">
      <c r="B8" s="13">
        <v>2382845.17</v>
      </c>
      <c r="C8" s="13">
        <f>2.41+6.02+7.23+18.07+7.23+18.07+7.23+18.07+7.23+18.07+7.23+18.07+7.23+18.07+7.23+18.07+7.23+18.07+2.41+6.02</f>
        <v>219.26</v>
      </c>
      <c r="D8" s="4">
        <f t="shared" si="0"/>
        <v>2382625.91</v>
      </c>
      <c r="E8" s="14">
        <v>30</v>
      </c>
      <c r="F8" s="14">
        <v>34</v>
      </c>
      <c r="G8" s="15" t="s">
        <v>23</v>
      </c>
      <c r="I8" s="3">
        <f>+VLOOKUP(G8,Anexo!$A$5:$C$60,3,FALSE)</f>
        <v>24</v>
      </c>
      <c r="J8" s="5">
        <f t="shared" si="1"/>
        <v>142970.7102</v>
      </c>
    </row>
    <row r="9" spans="2:10">
      <c r="B9" s="13">
        <v>627982.74</v>
      </c>
      <c r="C9" s="13">
        <f>+(7.23+18.07)*3</f>
        <v>75.900000000000006</v>
      </c>
      <c r="D9" s="4">
        <f t="shared" si="0"/>
        <v>627906.84</v>
      </c>
      <c r="E9" s="14">
        <v>25</v>
      </c>
      <c r="F9" s="14">
        <v>9</v>
      </c>
      <c r="G9" s="15" t="s">
        <v>24</v>
      </c>
      <c r="I9" s="3">
        <f>+VLOOKUP(G9,Anexo!$A$5:$C$60,3,FALSE)</f>
        <v>36</v>
      </c>
      <c r="J9" s="5">
        <f t="shared" si="1"/>
        <v>125585.16299999999</v>
      </c>
    </row>
    <row r="10" spans="2:10">
      <c r="B10" s="13">
        <v>250000</v>
      </c>
      <c r="C10" s="13">
        <v>400</v>
      </c>
      <c r="D10" s="4">
        <f t="shared" si="0"/>
        <v>249600</v>
      </c>
      <c r="E10" s="14">
        <v>30</v>
      </c>
      <c r="F10" s="14">
        <v>14</v>
      </c>
      <c r="G10" s="15" t="s">
        <v>25</v>
      </c>
      <c r="I10" s="3">
        <f>+VLOOKUP(G10,Anexo!$A$5:$C$60,3,FALSE)</f>
        <v>40</v>
      </c>
      <c r="J10" s="5">
        <f t="shared" si="1"/>
        <v>42812.57142857142</v>
      </c>
    </row>
    <row r="11" spans="2:10">
      <c r="B11" s="13"/>
      <c r="C11" s="13"/>
      <c r="D11" s="4">
        <f t="shared" si="0"/>
        <v>0</v>
      </c>
      <c r="E11" s="14"/>
      <c r="F11" s="14"/>
      <c r="G11" s="15"/>
      <c r="I11" s="3" t="e">
        <f>+VLOOKUP(G11,Anexo!$A$5:$C$60,3,FALSE)</f>
        <v>#N/A</v>
      </c>
      <c r="J11" s="5" t="e">
        <f t="shared" si="1"/>
        <v>#N/A</v>
      </c>
    </row>
    <row r="12" spans="2:10">
      <c r="B12" s="13"/>
      <c r="C12" s="13"/>
      <c r="D12" s="4">
        <f t="shared" si="0"/>
        <v>0</v>
      </c>
      <c r="E12" s="14"/>
      <c r="F12" s="14"/>
      <c r="G12" s="15"/>
      <c r="I12" s="3" t="e">
        <f>+VLOOKUP(G12,Anexo!$A$5:$C$60,3,FALSE)</f>
        <v>#N/A</v>
      </c>
      <c r="J12" s="5" t="e">
        <f t="shared" si="1"/>
        <v>#N/A</v>
      </c>
    </row>
    <row r="13" spans="2:10">
      <c r="B13" s="13"/>
      <c r="C13" s="13"/>
      <c r="D13" s="4">
        <f t="shared" si="0"/>
        <v>0</v>
      </c>
      <c r="E13" s="14"/>
      <c r="F13" s="14"/>
      <c r="G13" s="15"/>
      <c r="I13" s="3" t="e">
        <f>+VLOOKUP(G13,Anexo!$A$5:$C$60,3,FALSE)</f>
        <v>#N/A</v>
      </c>
      <c r="J13" s="5" t="e">
        <f t="shared" si="1"/>
        <v>#N/A</v>
      </c>
    </row>
    <row r="14" spans="2:10">
      <c r="B14" s="13"/>
      <c r="C14" s="13"/>
      <c r="D14" s="4">
        <f t="shared" si="0"/>
        <v>0</v>
      </c>
      <c r="E14" s="14"/>
      <c r="F14" s="14"/>
      <c r="G14" s="15"/>
      <c r="I14" s="3" t="e">
        <f>+VLOOKUP(G14,Anexo!$A$5:$C$60,3,FALSE)</f>
        <v>#N/A</v>
      </c>
      <c r="J14" s="5" t="e">
        <f t="shared" si="1"/>
        <v>#N/A</v>
      </c>
    </row>
    <row r="15" spans="2:10">
      <c r="B15" s="13"/>
      <c r="C15" s="13"/>
      <c r="D15" s="4">
        <f t="shared" si="0"/>
        <v>0</v>
      </c>
      <c r="E15" s="14"/>
      <c r="F15" s="14"/>
      <c r="G15" s="15"/>
      <c r="I15" s="3" t="e">
        <f>+VLOOKUP(G15,Anexo!$A$5:$C$60,3,FALSE)</f>
        <v>#N/A</v>
      </c>
      <c r="J15" s="5" t="e">
        <f t="shared" si="1"/>
        <v>#N/A</v>
      </c>
    </row>
    <row r="16" spans="2:10">
      <c r="B16" s="13"/>
      <c r="C16" s="13"/>
      <c r="D16" s="4">
        <f t="shared" si="0"/>
        <v>0</v>
      </c>
      <c r="E16" s="14"/>
      <c r="F16" s="14"/>
      <c r="G16" s="15"/>
      <c r="I16" s="3" t="e">
        <f>+VLOOKUP(G16,Anexo!$A$5:$C$60,3,FALSE)</f>
        <v>#N/A</v>
      </c>
      <c r="J16" s="5" t="e">
        <f t="shared" si="1"/>
        <v>#N/A</v>
      </c>
    </row>
    <row r="17" spans="2:10">
      <c r="B17" s="13"/>
      <c r="C17" s="13"/>
      <c r="D17" s="4">
        <f t="shared" si="0"/>
        <v>0</v>
      </c>
      <c r="E17" s="14"/>
      <c r="F17" s="14"/>
      <c r="G17" s="15"/>
      <c r="I17" s="3" t="e">
        <f>+VLOOKUP(G17,Anexo!$A$5:$C$60,3,FALSE)</f>
        <v>#N/A</v>
      </c>
      <c r="J17" s="5" t="e">
        <f t="shared" si="1"/>
        <v>#N/A</v>
      </c>
    </row>
    <row r="18" spans="2:10">
      <c r="B18" s="13"/>
      <c r="C18" s="13"/>
      <c r="D18" s="4">
        <f t="shared" si="0"/>
        <v>0</v>
      </c>
      <c r="E18" s="14"/>
      <c r="F18" s="14"/>
      <c r="G18" s="15"/>
      <c r="I18" s="3" t="e">
        <f>+VLOOKUP(G18,Anexo!$A$5:$C$60,3,FALSE)</f>
        <v>#N/A</v>
      </c>
      <c r="J18" s="5" t="e">
        <f t="shared" si="1"/>
        <v>#N/A</v>
      </c>
    </row>
    <row r="19" spans="2:10">
      <c r="B19" s="13"/>
      <c r="C19" s="13"/>
      <c r="D19" s="4">
        <f t="shared" si="0"/>
        <v>0</v>
      </c>
      <c r="E19" s="14"/>
      <c r="F19" s="14"/>
      <c r="G19" s="15"/>
      <c r="I19" s="3" t="e">
        <f>+VLOOKUP(G19,Anexo!$A$5:$C$60,3,FALSE)</f>
        <v>#N/A</v>
      </c>
      <c r="J19" s="5" t="e">
        <f t="shared" si="1"/>
        <v>#N/A</v>
      </c>
    </row>
    <row r="20" spans="2:10">
      <c r="B20" s="13"/>
      <c r="C20" s="13"/>
      <c r="D20" s="4">
        <f t="shared" si="0"/>
        <v>0</v>
      </c>
      <c r="E20" s="14"/>
      <c r="F20" s="14"/>
      <c r="G20" s="15"/>
      <c r="I20" s="3" t="e">
        <f>+VLOOKUP(G20,Anexo!$A$5:$C$60,3,FALSE)</f>
        <v>#N/A</v>
      </c>
      <c r="J20" s="5" t="e">
        <f t="shared" si="1"/>
        <v>#N/A</v>
      </c>
    </row>
    <row r="21" spans="2:10">
      <c r="B21" s="13"/>
      <c r="C21" s="13"/>
      <c r="D21" s="4">
        <f>+B21-C21</f>
        <v>0</v>
      </c>
      <c r="E21" s="14"/>
      <c r="F21" s="14"/>
      <c r="G21" s="15"/>
      <c r="I21" s="3" t="e">
        <f>+VLOOKUP(G21,Anexo!$A$5:$C$60,3,FALSE)</f>
        <v>#N/A</v>
      </c>
      <c r="J21" s="5" t="e">
        <f t="shared" si="1"/>
        <v>#N/A</v>
      </c>
    </row>
  </sheetData>
  <sheetProtection algorithmName="SHA-512" hashValue="pdGBSBeKbX3PNTrgklDCNjyUu5zuduAQ99CfXb6EhSMt+7rroIMrfos2oo2RD5tjg/rsA98vk9t4TXMIwIN8GA==" saltValue="2alZ69woifCxHcuK9EOS0Q==" spinCount="100000" sheet="1" objects="1" scenarios="1"/>
  <protectedRanges>
    <protectedRange sqref="B5:C21" name="Rango1"/>
    <protectedRange sqref="E5:G21" name="Rango2"/>
  </protectedRanges>
  <mergeCells count="3">
    <mergeCell ref="B2:J2"/>
    <mergeCell ref="B3:G3"/>
    <mergeCell ref="I3:J3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6A69C72-C8C7-4D31-BB21-A8FC8F631258}">
          <x14:formula1>
            <xm:f>Anexo!$A$5:$A$59</xm:f>
          </x14:formula1>
          <xm:sqref>H5:H14</xm:sqref>
        </x14:dataValidation>
        <x14:dataValidation type="list" allowBlank="1" showInputMessage="1" showErrorMessage="1" xr:uid="{057D7237-50BC-4CE3-AA5F-7B56F1D8F603}">
          <x14:formula1>
            <xm:f>Anexo!$F$5:$F$14</xm:f>
          </x14:formula1>
          <xm:sqref>G6:G21</xm:sqref>
        </x14:dataValidation>
        <x14:dataValidation type="list" allowBlank="1" showInputMessage="1" showErrorMessage="1" xr:uid="{3A07FB2A-75E4-4469-B38B-B11BD3EEA385}">
          <x14:formula1>
            <xm:f>Anexo!$A$5:$A$60</xm:f>
          </x14:formula1>
          <xm:sqref>G5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G60"/>
  <sheetViews>
    <sheetView topLeftCell="A42" workbookViewId="0">
      <selection activeCell="A62" sqref="A62"/>
    </sheetView>
  </sheetViews>
  <sheetFormatPr defaultColWidth="8.7109375" defaultRowHeight="14.45"/>
  <cols>
    <col min="1" max="1" width="22.140625" bestFit="1" customWidth="1"/>
    <col min="2" max="2" width="34.140625" bestFit="1" customWidth="1"/>
    <col min="3" max="3" width="4.5703125" bestFit="1" customWidth="1"/>
    <col min="6" max="6" width="26" customWidth="1"/>
  </cols>
  <sheetData>
    <row r="4" spans="1:7">
      <c r="A4" s="2" t="s">
        <v>26</v>
      </c>
      <c r="B4" s="2" t="s">
        <v>27</v>
      </c>
      <c r="C4" s="2"/>
      <c r="F4" s="17" t="s">
        <v>28</v>
      </c>
      <c r="G4" s="17" t="s">
        <v>29</v>
      </c>
    </row>
    <row r="5" spans="1:7">
      <c r="A5" s="2" t="s">
        <v>30</v>
      </c>
      <c r="B5" s="2" t="s">
        <v>31</v>
      </c>
      <c r="C5" s="2">
        <v>40</v>
      </c>
      <c r="F5" s="2" t="str">
        <f>+A5</f>
        <v>Autoridades</v>
      </c>
      <c r="G5" s="2">
        <f>+C5</f>
        <v>40</v>
      </c>
    </row>
    <row r="6" spans="1:7">
      <c r="A6" s="2" t="s">
        <v>30</v>
      </c>
      <c r="B6" s="2" t="s">
        <v>32</v>
      </c>
      <c r="C6" s="2">
        <v>40</v>
      </c>
      <c r="F6" s="2" t="str">
        <f>+A11</f>
        <v>Coordinador</v>
      </c>
      <c r="G6" s="2">
        <f>+C11</f>
        <v>40</v>
      </c>
    </row>
    <row r="7" spans="1:7">
      <c r="A7" s="2" t="s">
        <v>30</v>
      </c>
      <c r="B7" s="2" t="s">
        <v>33</v>
      </c>
      <c r="C7" s="2">
        <v>40</v>
      </c>
      <c r="F7" s="2" t="str">
        <f>+A13</f>
        <v>Docente Universitario</v>
      </c>
      <c r="G7" s="2">
        <f>+C13</f>
        <v>40</v>
      </c>
    </row>
    <row r="8" spans="1:7">
      <c r="A8" s="2" t="s">
        <v>30</v>
      </c>
      <c r="B8" s="2" t="s">
        <v>34</v>
      </c>
      <c r="C8" s="2">
        <v>40</v>
      </c>
      <c r="F8" s="2" t="str">
        <f>+A19</f>
        <v>Preuniversitario</v>
      </c>
      <c r="G8" s="2">
        <f>+C19</f>
        <v>36</v>
      </c>
    </row>
    <row r="9" spans="1:7">
      <c r="A9" s="2" t="s">
        <v>30</v>
      </c>
      <c r="B9" s="2" t="s">
        <v>35</v>
      </c>
      <c r="C9" s="2">
        <v>40</v>
      </c>
      <c r="F9" s="2" t="str">
        <f>+B36</f>
        <v>Maestro Espec. (NM)</v>
      </c>
      <c r="G9" s="2">
        <f>+C36</f>
        <v>24</v>
      </c>
    </row>
    <row r="10" spans="1:7">
      <c r="A10" s="2" t="s">
        <v>30</v>
      </c>
      <c r="B10" s="2" t="s">
        <v>36</v>
      </c>
      <c r="C10" s="2">
        <v>40</v>
      </c>
      <c r="F10" s="2" t="str">
        <f>+B51</f>
        <v>Horas Nivel Superior</v>
      </c>
      <c r="G10" s="2">
        <f>+C36</f>
        <v>24</v>
      </c>
    </row>
    <row r="11" spans="1:7">
      <c r="A11" s="2" t="s">
        <v>25</v>
      </c>
      <c r="B11" s="2" t="s">
        <v>37</v>
      </c>
      <c r="C11" s="2">
        <v>40</v>
      </c>
      <c r="F11" s="2" t="str">
        <f>+A52</f>
        <v>Organizadores Ejecutores</v>
      </c>
      <c r="G11" s="2">
        <v>40</v>
      </c>
    </row>
    <row r="12" spans="1:7">
      <c r="A12" s="2" t="s">
        <v>25</v>
      </c>
      <c r="B12" s="2" t="s">
        <v>38</v>
      </c>
      <c r="C12" s="2">
        <v>40</v>
      </c>
      <c r="F12" s="2" t="str">
        <f>+A53</f>
        <v>Organismos Artisticos</v>
      </c>
      <c r="G12" s="2">
        <v>40</v>
      </c>
    </row>
    <row r="13" spans="1:7">
      <c r="A13" s="2" t="s">
        <v>22</v>
      </c>
      <c r="B13" s="2" t="s">
        <v>39</v>
      </c>
      <c r="C13" s="2">
        <v>40</v>
      </c>
      <c r="F13" s="2" t="str">
        <f>+A55</f>
        <v>No docente</v>
      </c>
      <c r="G13" s="2">
        <v>35</v>
      </c>
    </row>
    <row r="14" spans="1:7">
      <c r="A14" s="2" t="s">
        <v>22</v>
      </c>
      <c r="B14" s="2" t="s">
        <v>40</v>
      </c>
      <c r="C14" s="2">
        <v>40</v>
      </c>
      <c r="F14" s="2" t="str">
        <f>+B60</f>
        <v>Categoría Ordenanza 91/83-R</v>
      </c>
      <c r="G14" s="2">
        <v>25</v>
      </c>
    </row>
    <row r="15" spans="1:7">
      <c r="A15" s="2" t="s">
        <v>22</v>
      </c>
      <c r="B15" s="2" t="s">
        <v>41</v>
      </c>
      <c r="C15" s="2">
        <v>40</v>
      </c>
    </row>
    <row r="16" spans="1:7">
      <c r="A16" s="2" t="s">
        <v>22</v>
      </c>
      <c r="B16" s="2" t="s">
        <v>42</v>
      </c>
      <c r="C16" s="2">
        <v>40</v>
      </c>
    </row>
    <row r="17" spans="1:3">
      <c r="A17" s="2" t="s">
        <v>22</v>
      </c>
      <c r="B17" s="2" t="s">
        <v>43</v>
      </c>
      <c r="C17" s="2">
        <v>40</v>
      </c>
    </row>
    <row r="18" spans="1:3">
      <c r="A18" s="2" t="s">
        <v>22</v>
      </c>
      <c r="B18" s="2" t="s">
        <v>44</v>
      </c>
      <c r="C18" s="2">
        <v>40</v>
      </c>
    </row>
    <row r="19" spans="1:3">
      <c r="A19" s="2" t="s">
        <v>24</v>
      </c>
      <c r="B19" s="2" t="s">
        <v>45</v>
      </c>
      <c r="C19" s="2">
        <v>36</v>
      </c>
    </row>
    <row r="20" spans="1:3">
      <c r="A20" s="2" t="s">
        <v>24</v>
      </c>
      <c r="B20" s="2" t="s">
        <v>46</v>
      </c>
      <c r="C20" s="2">
        <v>36</v>
      </c>
    </row>
    <row r="21" spans="1:3">
      <c r="A21" s="2" t="s">
        <v>24</v>
      </c>
      <c r="B21" s="2" t="s">
        <v>47</v>
      </c>
      <c r="C21" s="2">
        <v>36</v>
      </c>
    </row>
    <row r="22" spans="1:3">
      <c r="A22" s="2" t="s">
        <v>24</v>
      </c>
      <c r="B22" s="2" t="s">
        <v>48</v>
      </c>
      <c r="C22" s="2">
        <v>36</v>
      </c>
    </row>
    <row r="23" spans="1:3">
      <c r="A23" s="2" t="s">
        <v>24</v>
      </c>
      <c r="B23" s="2" t="s">
        <v>49</v>
      </c>
      <c r="C23" s="2">
        <v>36</v>
      </c>
    </row>
    <row r="24" spans="1:3">
      <c r="A24" s="2" t="s">
        <v>24</v>
      </c>
      <c r="B24" s="2" t="s">
        <v>50</v>
      </c>
      <c r="C24" s="2">
        <v>36</v>
      </c>
    </row>
    <row r="25" spans="1:3">
      <c r="A25" s="2" t="s">
        <v>24</v>
      </c>
      <c r="B25" s="2" t="s">
        <v>51</v>
      </c>
      <c r="C25" s="2">
        <v>36</v>
      </c>
    </row>
    <row r="26" spans="1:3">
      <c r="A26" s="2" t="s">
        <v>24</v>
      </c>
      <c r="B26" s="2" t="s">
        <v>52</v>
      </c>
      <c r="C26" s="2">
        <v>36</v>
      </c>
    </row>
    <row r="27" spans="1:3">
      <c r="A27" s="2" t="s">
        <v>24</v>
      </c>
      <c r="B27" s="2" t="s">
        <v>53</v>
      </c>
      <c r="C27" s="2">
        <v>36</v>
      </c>
    </row>
    <row r="28" spans="1:3">
      <c r="A28" s="2" t="s">
        <v>24</v>
      </c>
      <c r="B28" s="2" t="s">
        <v>54</v>
      </c>
      <c r="C28" s="2">
        <v>36</v>
      </c>
    </row>
    <row r="29" spans="1:3">
      <c r="A29" s="2" t="s">
        <v>24</v>
      </c>
      <c r="B29" s="2" t="s">
        <v>55</v>
      </c>
      <c r="C29" s="2">
        <v>36</v>
      </c>
    </row>
    <row r="30" spans="1:3">
      <c r="A30" s="2" t="s">
        <v>24</v>
      </c>
      <c r="B30" s="2" t="s">
        <v>56</v>
      </c>
      <c r="C30" s="2">
        <v>36</v>
      </c>
    </row>
    <row r="31" spans="1:3">
      <c r="A31" s="2" t="s">
        <v>24</v>
      </c>
      <c r="B31" s="2" t="s">
        <v>57</v>
      </c>
      <c r="C31" s="2">
        <v>36</v>
      </c>
    </row>
    <row r="32" spans="1:3">
      <c r="A32" s="2" t="s">
        <v>24</v>
      </c>
      <c r="B32" s="2" t="s">
        <v>58</v>
      </c>
      <c r="C32" s="2">
        <v>36</v>
      </c>
    </row>
    <row r="33" spans="1:3">
      <c r="A33" s="2" t="s">
        <v>24</v>
      </c>
      <c r="B33" s="2" t="s">
        <v>59</v>
      </c>
      <c r="C33" s="2">
        <v>36</v>
      </c>
    </row>
    <row r="34" spans="1:3">
      <c r="A34" s="2" t="s">
        <v>24</v>
      </c>
      <c r="B34" s="2" t="s">
        <v>60</v>
      </c>
      <c r="C34" s="2">
        <v>36</v>
      </c>
    </row>
    <row r="35" spans="1:3">
      <c r="A35" s="2" t="s">
        <v>24</v>
      </c>
      <c r="B35" s="2" t="s">
        <v>61</v>
      </c>
      <c r="C35" s="2">
        <v>36</v>
      </c>
    </row>
    <row r="36" spans="1:3">
      <c r="A36" s="2" t="s">
        <v>21</v>
      </c>
      <c r="B36" s="2" t="s">
        <v>21</v>
      </c>
      <c r="C36" s="2">
        <v>24</v>
      </c>
    </row>
    <row r="37" spans="1:3">
      <c r="A37" s="2" t="s">
        <v>24</v>
      </c>
      <c r="B37" s="2" t="s">
        <v>62</v>
      </c>
      <c r="C37" s="2">
        <v>36</v>
      </c>
    </row>
    <row r="38" spans="1:3">
      <c r="A38" s="2" t="s">
        <v>24</v>
      </c>
      <c r="B38" s="2" t="s">
        <v>63</v>
      </c>
      <c r="C38" s="2">
        <v>36</v>
      </c>
    </row>
    <row r="39" spans="1:3">
      <c r="A39" s="2" t="s">
        <v>24</v>
      </c>
      <c r="B39" s="2" t="s">
        <v>64</v>
      </c>
      <c r="C39" s="2">
        <v>36</v>
      </c>
    </row>
    <row r="40" spans="1:3">
      <c r="A40" s="2" t="s">
        <v>24</v>
      </c>
      <c r="B40" s="2" t="s">
        <v>65</v>
      </c>
      <c r="C40" s="2">
        <v>36</v>
      </c>
    </row>
    <row r="41" spans="1:3">
      <c r="A41" s="2" t="s">
        <v>24</v>
      </c>
      <c r="B41" s="2" t="s">
        <v>66</v>
      </c>
      <c r="C41" s="2">
        <v>36</v>
      </c>
    </row>
    <row r="42" spans="1:3">
      <c r="A42" s="2" t="s">
        <v>24</v>
      </c>
      <c r="B42" s="2" t="s">
        <v>67</v>
      </c>
      <c r="C42" s="2">
        <v>36</v>
      </c>
    </row>
    <row r="43" spans="1:3">
      <c r="A43" s="2" t="s">
        <v>24</v>
      </c>
      <c r="B43" s="2" t="s">
        <v>68</v>
      </c>
      <c r="C43" s="2">
        <v>36</v>
      </c>
    </row>
    <row r="44" spans="1:3">
      <c r="A44" s="2" t="s">
        <v>24</v>
      </c>
      <c r="B44" s="2" t="s">
        <v>69</v>
      </c>
      <c r="C44" s="2">
        <v>36</v>
      </c>
    </row>
    <row r="45" spans="1:3">
      <c r="A45" s="2" t="s">
        <v>24</v>
      </c>
      <c r="B45" s="2" t="s">
        <v>70</v>
      </c>
      <c r="C45" s="2">
        <v>36</v>
      </c>
    </row>
    <row r="46" spans="1:3">
      <c r="A46" s="2" t="s">
        <v>24</v>
      </c>
      <c r="B46" s="2" t="s">
        <v>71</v>
      </c>
      <c r="C46" s="2">
        <v>36</v>
      </c>
    </row>
    <row r="47" spans="1:3">
      <c r="A47" s="2" t="s">
        <v>24</v>
      </c>
      <c r="B47" s="2" t="s">
        <v>72</v>
      </c>
      <c r="C47" s="2">
        <v>36</v>
      </c>
    </row>
    <row r="48" spans="1:3">
      <c r="A48" s="2" t="s">
        <v>24</v>
      </c>
      <c r="B48" s="2" t="s">
        <v>73</v>
      </c>
      <c r="C48" s="2">
        <v>36</v>
      </c>
    </row>
    <row r="49" spans="1:3">
      <c r="A49" s="2" t="str">
        <f>+B49</f>
        <v>Horas Secundaria</v>
      </c>
      <c r="B49" s="2" t="s">
        <v>74</v>
      </c>
      <c r="C49" s="2">
        <v>36</v>
      </c>
    </row>
    <row r="50" spans="1:3">
      <c r="A50" s="2" t="s">
        <v>24</v>
      </c>
      <c r="B50" s="2" t="s">
        <v>75</v>
      </c>
      <c r="C50" s="2">
        <v>36</v>
      </c>
    </row>
    <row r="51" spans="1:3">
      <c r="A51" s="2" t="s">
        <v>23</v>
      </c>
      <c r="B51" s="2" t="s">
        <v>23</v>
      </c>
      <c r="C51" s="2">
        <v>24</v>
      </c>
    </row>
    <row r="52" spans="1:3">
      <c r="A52" s="2" t="s">
        <v>76</v>
      </c>
      <c r="B52" s="2" t="s">
        <v>77</v>
      </c>
      <c r="C52" s="2">
        <v>40</v>
      </c>
    </row>
    <row r="53" spans="1:3">
      <c r="A53" s="2" t="s">
        <v>78</v>
      </c>
      <c r="B53" s="2" t="s">
        <v>79</v>
      </c>
      <c r="C53" s="2">
        <v>40</v>
      </c>
    </row>
    <row r="54" spans="1:3">
      <c r="A54" s="2" t="s">
        <v>80</v>
      </c>
      <c r="B54" s="2" t="s">
        <v>81</v>
      </c>
      <c r="C54" s="2">
        <v>35</v>
      </c>
    </row>
    <row r="55" spans="1:3">
      <c r="A55" s="2" t="s">
        <v>80</v>
      </c>
      <c r="B55" s="2" t="s">
        <v>82</v>
      </c>
      <c r="C55" s="2">
        <v>35</v>
      </c>
    </row>
    <row r="56" spans="1:3">
      <c r="A56" s="2" t="s">
        <v>80</v>
      </c>
      <c r="B56" s="2" t="s">
        <v>81</v>
      </c>
      <c r="C56" s="2">
        <v>35</v>
      </c>
    </row>
    <row r="57" spans="1:3">
      <c r="A57" s="2" t="s">
        <v>80</v>
      </c>
      <c r="B57" s="2" t="s">
        <v>81</v>
      </c>
      <c r="C57" s="2">
        <v>35</v>
      </c>
    </row>
    <row r="58" spans="1:3">
      <c r="A58" s="2" t="s">
        <v>80</v>
      </c>
      <c r="B58" s="2" t="s">
        <v>81</v>
      </c>
      <c r="C58" s="2">
        <v>35</v>
      </c>
    </row>
    <row r="59" spans="1:3">
      <c r="A59" s="2" t="s">
        <v>80</v>
      </c>
      <c r="B59" s="2" t="s">
        <v>81</v>
      </c>
      <c r="C59" s="2">
        <v>35</v>
      </c>
    </row>
    <row r="60" spans="1:3">
      <c r="A60" s="2" t="s">
        <v>20</v>
      </c>
      <c r="B60" s="2" t="s">
        <v>20</v>
      </c>
      <c r="C60" s="2">
        <v>25</v>
      </c>
    </row>
  </sheetData>
  <sheetProtection sheet="1" objects="1" scenarios="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20FEE192917B4297727C52E8729009" ma:contentTypeVersion="14" ma:contentTypeDescription="Crear nuevo documento." ma:contentTypeScope="" ma:versionID="3e4a50025d40b7a6e3e8669cdb6f0101">
  <xsd:schema xmlns:xsd="http://www.w3.org/2001/XMLSchema" xmlns:xs="http://www.w3.org/2001/XMLSchema" xmlns:p="http://schemas.microsoft.com/office/2006/metadata/properties" xmlns:ns2="8f3838d5-a227-4f70-94ff-3a02bab6dd41" xmlns:ns3="f7618940-808e-441b-8880-ffece4e37f78" targetNamespace="http://schemas.microsoft.com/office/2006/metadata/properties" ma:root="true" ma:fieldsID="bb963fce094549325e6a55d7d23036d9" ns2:_="" ns3:_="">
    <xsd:import namespace="8f3838d5-a227-4f70-94ff-3a02bab6dd41"/>
    <xsd:import namespace="f7618940-808e-441b-8880-ffece4e37f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838d5-a227-4f70-94ff-3a02bab6dd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00098dbd-2f85-4b82-844a-30d48e5cef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18940-808e-441b-8880-ffece4e37f7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afc3009-ecf0-40e8-bd3c-17188b30ae93}" ma:internalName="TaxCatchAll" ma:showField="CatchAllData" ma:web="f7618940-808e-441b-8880-ffece4e37f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618940-808e-441b-8880-ffece4e37f78" xsi:nil="true"/>
    <lcf76f155ced4ddcb4097134ff3c332f xmlns="8f3838d5-a227-4f70-94ff-3a02bab6dd4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715895-5CE2-4F39-ABAD-DE1D0E7ED147}"/>
</file>

<file path=customXml/itemProps2.xml><?xml version="1.0" encoding="utf-8"?>
<ds:datastoreItem xmlns:ds="http://schemas.openxmlformats.org/officeDocument/2006/customXml" ds:itemID="{F443A3F7-82FC-426F-AF46-4886A5323646}"/>
</file>

<file path=customXml/itemProps3.xml><?xml version="1.0" encoding="utf-8"?>
<ds:datastoreItem xmlns:ds="http://schemas.openxmlformats.org/officeDocument/2006/customXml" ds:itemID="{DEB4E746-1DF9-4844-A209-4A7D5B7CF3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2025-05-17T16:04:22Z</dcterms:created>
  <dcterms:modified xsi:type="dcterms:W3CDTF">2025-05-23T11:24:45Z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0x010100C520FEE192917B4297727C52E8729009</vt:lpwstr>
  </property>
  <property fmtid="{D5CDD505-2E9C-101B-9397-08002B2CF9AE}" pid="3" name="MediaServiceImageTags">
    <vt:lpwstr/>
  </property>
</Properties>
</file>