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aela\Desktop\"/>
    </mc:Choice>
  </mc:AlternateContent>
  <bookViews>
    <workbookView xWindow="0" yWindow="0" windowWidth="20490" windowHeight="7155" firstSheet="2" activeTab="6"/>
  </bookViews>
  <sheets>
    <sheet name="CREDITO-15" sheetId="5" r:id="rId1"/>
    <sheet name="INCISOS-15" sheetId="6" r:id="rId2"/>
    <sheet name="CREDITO-16" sheetId="3" r:id="rId3"/>
    <sheet name="INCISOS-16" sheetId="4" r:id="rId4"/>
    <sheet name="CREDITO-17" sheetId="1" r:id="rId5"/>
    <sheet name="INCISOS-17" sheetId="2" r:id="rId6"/>
    <sheet name="CREDITO-18" sheetId="10" r:id="rId7"/>
    <sheet name="INCISOS-18" sheetId="9" r:id="rId8"/>
  </sheets>
  <calcPr calcId="152511"/>
</workbook>
</file>

<file path=xl/calcChain.xml><?xml version="1.0" encoding="utf-8"?>
<calcChain xmlns="http://schemas.openxmlformats.org/spreadsheetml/2006/main">
  <c r="E12" i="9" l="1"/>
  <c r="F49" i="10"/>
  <c r="D49" i="10"/>
  <c r="E49" i="10" s="1"/>
  <c r="C49" i="10"/>
  <c r="G48" i="10"/>
  <c r="E48" i="10"/>
  <c r="G47" i="10"/>
  <c r="E47" i="10"/>
  <c r="G46" i="10"/>
  <c r="E46" i="10"/>
  <c r="G45" i="10"/>
  <c r="E45" i="10"/>
  <c r="G44" i="10"/>
  <c r="E44" i="10"/>
  <c r="G43" i="10"/>
  <c r="E43" i="10"/>
  <c r="G42" i="10"/>
  <c r="E42" i="10"/>
  <c r="G41" i="10"/>
  <c r="E41" i="10"/>
  <c r="G40" i="10"/>
  <c r="E40" i="10"/>
  <c r="G39" i="10"/>
  <c r="E39" i="10"/>
  <c r="G38" i="10"/>
  <c r="E38" i="10"/>
  <c r="G37" i="10"/>
  <c r="E37" i="10"/>
  <c r="G36" i="10"/>
  <c r="E36" i="10"/>
  <c r="G35" i="10"/>
  <c r="E35" i="10"/>
  <c r="G34" i="10"/>
  <c r="E34" i="10"/>
  <c r="G33" i="10"/>
  <c r="E33" i="10"/>
  <c r="G32" i="10"/>
  <c r="E32" i="10"/>
  <c r="G31" i="10"/>
  <c r="E31" i="10"/>
  <c r="G30" i="10"/>
  <c r="E30" i="10"/>
  <c r="G29" i="10"/>
  <c r="E29" i="10"/>
  <c r="G28" i="10"/>
  <c r="E28" i="10"/>
  <c r="G27" i="10"/>
  <c r="E27" i="10"/>
  <c r="G26" i="10"/>
  <c r="E26" i="10"/>
  <c r="G25" i="10"/>
  <c r="E25" i="10"/>
  <c r="G24" i="10"/>
  <c r="E24" i="10"/>
  <c r="G23" i="10"/>
  <c r="E23" i="10"/>
  <c r="G22" i="10"/>
  <c r="E22" i="10"/>
  <c r="G21" i="10"/>
  <c r="E21" i="10"/>
  <c r="G20" i="10"/>
  <c r="E20" i="10"/>
  <c r="G19" i="10"/>
  <c r="E19" i="10"/>
  <c r="G18" i="10"/>
  <c r="E18" i="10"/>
  <c r="G17" i="10"/>
  <c r="E17" i="10"/>
  <c r="G16" i="10"/>
  <c r="E16" i="10"/>
  <c r="G15" i="10"/>
  <c r="E15" i="10"/>
  <c r="G14" i="10"/>
  <c r="E14" i="10"/>
  <c r="G13" i="10"/>
  <c r="E13" i="10"/>
  <c r="G12" i="10"/>
  <c r="E12" i="10"/>
  <c r="G11" i="10"/>
  <c r="E11" i="10"/>
  <c r="G10" i="10"/>
  <c r="E10" i="10"/>
  <c r="G9" i="10"/>
  <c r="E9" i="10"/>
  <c r="G8" i="10"/>
  <c r="E8" i="10"/>
  <c r="G49" i="10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7" i="1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G6" i="3"/>
  <c r="E6" i="3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G6" i="5"/>
  <c r="E6" i="5"/>
  <c r="D10" i="2" l="1"/>
  <c r="C47" i="1" l="1"/>
  <c r="D47" i="1"/>
  <c r="F47" i="1"/>
  <c r="G47" i="1" l="1"/>
  <c r="E47" i="1"/>
  <c r="D46" i="5"/>
  <c r="F46" i="5" l="1"/>
  <c r="C46" i="5"/>
  <c r="E46" i="5" s="1"/>
  <c r="G46" i="5" l="1"/>
  <c r="C46" i="3"/>
  <c r="D46" i="3"/>
  <c r="E46" i="3" s="1"/>
  <c r="F46" i="3"/>
  <c r="G46" i="3" s="1"/>
  <c r="E11" i="4" l="1"/>
</calcChain>
</file>

<file path=xl/sharedStrings.xml><?xml version="1.0" encoding="utf-8"?>
<sst xmlns="http://schemas.openxmlformats.org/spreadsheetml/2006/main" count="236" uniqueCount="68">
  <si>
    <t>DEPENDENCIAS</t>
  </si>
  <si>
    <t>TOTAL CRÉDITO</t>
  </si>
  <si>
    <t xml:space="preserve">016 -  ESCUELA DE COMERCIO  MARTIN ZAPATA </t>
  </si>
  <si>
    <t xml:space="preserve">017 -  LICEO AGRICOLA Y ENOLOGICO  DOMINFO F.SARMIENTO </t>
  </si>
  <si>
    <t>018 -  ESCUELA DE AGRICULTURA</t>
  </si>
  <si>
    <t xml:space="preserve">019 -  COLEGIO UNIVERS.CENTRAL  GRAL.JOSE DE SAN MARTIN </t>
  </si>
  <si>
    <t>020 -  ESCUELA DEL MAGISTERIO</t>
  </si>
  <si>
    <t>023 -  HUN-UNCUYO</t>
  </si>
  <si>
    <t>064 -  DIRECCION GENERAL DE EDUCACION SECUNDARIA</t>
  </si>
  <si>
    <t>065 -  ESCUELA CARMEN VERA DE ARENAS</t>
  </si>
  <si>
    <t>066 -  DPTO.DE APLICACION DOCENTE EGB III - MZA</t>
  </si>
  <si>
    <t>067 -  DPTO.DE APLICACION DOCENTE EGB III - GRAL ALVEAR</t>
  </si>
  <si>
    <t>COMPROMISO</t>
  </si>
  <si>
    <t>DEVENGADO</t>
  </si>
  <si>
    <t xml:space="preserve"> Año 2017 - Fuente 11, 14 y 16</t>
  </si>
  <si>
    <t>Inciso</t>
  </si>
  <si>
    <t>Inciso: Nombre</t>
  </si>
  <si>
    <t>Gastos en personal</t>
  </si>
  <si>
    <t>Bienes de consumo</t>
  </si>
  <si>
    <t>Servicios no personales</t>
  </si>
  <si>
    <t>Bienes de uso</t>
  </si>
  <si>
    <t>Transferencias</t>
  </si>
  <si>
    <t xml:space="preserve">TOTAL </t>
  </si>
  <si>
    <t>Incisos del 1 al 5.</t>
  </si>
  <si>
    <t>002 - FACULTAD DE FILOSOFIA Y LETRAS</t>
  </si>
  <si>
    <t>003 - FACULTAD DE CIENCIAS ECONOMICAS</t>
  </si>
  <si>
    <t>004 - FACULTAD DE CIENCIAS AGRARIAS</t>
  </si>
  <si>
    <t>006 - FACULTAD DE ODONTOLOGIA</t>
  </si>
  <si>
    <t>007 - FACULTAD DE CIENCIAS MEDICAS</t>
  </si>
  <si>
    <t>008 - FACULTAD DE CIENCIAS POLITICAS Y SOCIALES</t>
  </si>
  <si>
    <t>009 - FACULTAD DE INGENIERIA</t>
  </si>
  <si>
    <t>010 - FACULTAD DE ARTES Y DISEÑO</t>
  </si>
  <si>
    <t>011 - FACULTAD DE DERECHO</t>
  </si>
  <si>
    <t>012 - FACULTAD DE CIENCIAS APLICADAS A LA INDUSTRIA</t>
  </si>
  <si>
    <t>013 - FACULTAD DE EDUCACION ELEMENTAL Y ESPECIAL</t>
  </si>
  <si>
    <t xml:space="preserve">036 - INSTITUTO  BALSEIRO </t>
  </si>
  <si>
    <t>056 - FACULTAD DE CS. EXACTAS Y NATURALES</t>
  </si>
  <si>
    <t>059 - ITU</t>
  </si>
  <si>
    <t>001 - RECTORADO</t>
  </si>
  <si>
    <t>021 - COORD.GRAL.DE PLANEAMIENTO Y LOG.DE INFRAESTRUCTUR</t>
  </si>
  <si>
    <t>027 - ESPACIO DE LA CIENCIA Y TECNOLOGIA - ECT</t>
  </si>
  <si>
    <t>032 - SECRETARIA DE EXTENSION UNIVERSITARIA</t>
  </si>
  <si>
    <t>015 - ORGANISMOS ARTÍSTICOS</t>
  </si>
  <si>
    <t>033 - SECRETARIA DE BIENESTAR UNIVERSITARIO</t>
  </si>
  <si>
    <t>035 - CICUNC</t>
  </si>
  <si>
    <t>043 - SECRETARIA ECONOMICO-FINANCIERA</t>
  </si>
  <si>
    <t>044 - SECRETARIA ACADEMICA</t>
  </si>
  <si>
    <t>053 - SECRETARIA ADMINISTRATIVA</t>
  </si>
  <si>
    <t>055 - I.T.I.C.</t>
  </si>
  <si>
    <t>057 - SECRETARIA DE RELACIONES INSTITUCIONALES</t>
  </si>
  <si>
    <t>060 - SECR. DE INTEGRACIÓN E INTERNACIONALIZACION</t>
  </si>
  <si>
    <t>068 - VINCULACION Y TERRITORIALIZACION</t>
  </si>
  <si>
    <t>078- SECRETARIA DE POLÍTICAS PÚBLICAS</t>
  </si>
  <si>
    <t>092 - SECRETARIA DE CIENCIA, TECNICA Y POSGRADO</t>
  </si>
  <si>
    <t>094 - FUNDAR</t>
  </si>
  <si>
    <t>TOTAL</t>
  </si>
  <si>
    <t xml:space="preserve"> 2015. Fuentes 11-14</t>
  </si>
  <si>
    <t xml:space="preserve"> Año 2015 - Fuente 11-14 </t>
  </si>
  <si>
    <t xml:space="preserve"> 2016. Fuentes 11- 14 </t>
  </si>
  <si>
    <t xml:space="preserve"> Año 2016 - Fuente 11- 14</t>
  </si>
  <si>
    <t xml:space="preserve"> Año 2017 - Fuente 11-14 </t>
  </si>
  <si>
    <t>COMPROMISO / TOTAL CRÉDITO (%)</t>
  </si>
  <si>
    <t>DEVENGADO / TOTAL CRÉDITO (%)</t>
  </si>
  <si>
    <t>Fuente 11 y 14. Inciso 1 a 5. Desde 01-01-18 hasta 30-09-18.</t>
  </si>
  <si>
    <t xml:space="preserve"> Año 2018 - Fuente 11-14.Desde 01-01-18 hasta 30-09-18.</t>
  </si>
  <si>
    <t xml:space="preserve"> CREDITO TOTAL</t>
  </si>
  <si>
    <t>COMPROMISO
(al 30/09/2018)</t>
  </si>
  <si>
    <t>DEVENGADO
(al 30/09/2018)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</si>
</sst>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4" fontId="0" fillId="0" borderId="5" xfId="0" applyNumberFormat="1" applyFill="1" applyBorder="1" applyAlignment="1" applyProtection="1">
      <alignment horizontal="center"/>
    </xf>
    <xf numFmtId="4" fontId="0" fillId="0" borderId="6" xfId="0" applyNumberFormat="1" applyFill="1" applyBorder="1" applyAlignment="1" applyProtection="1">
      <alignment horizontal="center"/>
    </xf>
    <xf numFmtId="4" fontId="2" fillId="0" borderId="7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2" fillId="0" borderId="0" xfId="0" applyFont="1" applyFill="1" applyProtection="1"/>
    <xf numFmtId="4" fontId="0" fillId="0" borderId="5" xfId="0" applyNumberFormat="1" applyFill="1" applyBorder="1" applyProtection="1"/>
    <xf numFmtId="4" fontId="0" fillId="0" borderId="10" xfId="0" applyNumberFormat="1" applyFill="1" applyBorder="1" applyAlignment="1" applyProtection="1">
      <alignment horizontal="center"/>
    </xf>
    <xf numFmtId="4" fontId="0" fillId="0" borderId="11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4" fontId="3" fillId="0" borderId="4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3" fillId="0" borderId="17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 wrapText="1"/>
    </xf>
    <xf numFmtId="0" fontId="7" fillId="2" borderId="7" xfId="0" applyFont="1" applyFill="1" applyBorder="1" applyAlignment="1">
      <alignment horizontal="left"/>
    </xf>
    <xf numFmtId="4" fontId="0" fillId="0" borderId="0" xfId="0" applyNumberFormat="1"/>
    <xf numFmtId="4" fontId="0" fillId="0" borderId="1" xfId="0" applyNumberForma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4" fontId="1" fillId="0" borderId="7" xfId="0" applyNumberFormat="1" applyFont="1" applyFill="1" applyBorder="1" applyAlignment="1" applyProtection="1">
      <alignment horizontal="center"/>
    </xf>
    <xf numFmtId="0" fontId="0" fillId="0" borderId="0" xfId="0" applyFill="1"/>
    <xf numFmtId="0" fontId="1" fillId="0" borderId="0" xfId="0" applyFont="1" applyFill="1"/>
    <xf numFmtId="4" fontId="1" fillId="0" borderId="7" xfId="0" applyNumberFormat="1" applyFont="1" applyFill="1" applyBorder="1"/>
    <xf numFmtId="0" fontId="0" fillId="0" borderId="0" xfId="0" applyBorder="1" applyAlignment="1">
      <alignment horizontal="left"/>
    </xf>
    <xf numFmtId="0" fontId="5" fillId="0" borderId="0" xfId="0" applyFont="1" applyFill="1" applyBorder="1" applyProtection="1"/>
    <xf numFmtId="4" fontId="0" fillId="0" borderId="0" xfId="0" applyNumberFormat="1" applyFill="1"/>
    <xf numFmtId="4" fontId="2" fillId="0" borderId="5" xfId="0" applyNumberFormat="1" applyFon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4" fontId="1" fillId="0" borderId="0" xfId="0" applyNumberFormat="1" applyFont="1" applyAlignment="1">
      <alignment vertical="center" wrapText="1"/>
    </xf>
    <xf numFmtId="0" fontId="1" fillId="0" borderId="14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1" fillId="4" borderId="0" xfId="0" applyNumberFormat="1" applyFont="1" applyFill="1" applyBorder="1"/>
    <xf numFmtId="4" fontId="0" fillId="0" borderId="10" xfId="0" applyNumberFormat="1" applyFill="1" applyBorder="1" applyProtection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Fill="1" applyBorder="1"/>
    <xf numFmtId="4" fontId="5" fillId="0" borderId="5" xfId="0" applyNumberFormat="1" applyFont="1" applyFill="1" applyBorder="1" applyAlignment="1" applyProtection="1">
      <alignment horizontal="center"/>
    </xf>
    <xf numFmtId="0" fontId="1" fillId="0" borderId="19" xfId="0" applyFont="1" applyFill="1" applyBorder="1" applyProtection="1"/>
    <xf numFmtId="4" fontId="2" fillId="0" borderId="3" xfId="0" applyNumberFormat="1" applyFont="1" applyFill="1" applyBorder="1" applyAlignment="1" applyProtection="1">
      <alignment horizontal="center"/>
    </xf>
    <xf numFmtId="4" fontId="2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 applyProtection="1"/>
    <xf numFmtId="2" fontId="0" fillId="0" borderId="0" xfId="0" applyNumberFormat="1"/>
    <xf numFmtId="2" fontId="1" fillId="0" borderId="0" xfId="0" applyNumberFormat="1" applyFont="1" applyFill="1"/>
    <xf numFmtId="2" fontId="0" fillId="0" borderId="0" xfId="0" applyNumberFormat="1" applyFill="1" applyAlignment="1">
      <alignment horizontal="center"/>
    </xf>
    <xf numFmtId="0" fontId="1" fillId="0" borderId="5" xfId="0" applyFont="1" applyFill="1" applyBorder="1" applyProtection="1"/>
    <xf numFmtId="4" fontId="2" fillId="0" borderId="5" xfId="0" applyNumberFormat="1" applyFont="1" applyFill="1" applyBorder="1" applyAlignment="1" applyProtection="1">
      <alignment horizontal="right"/>
    </xf>
    <xf numFmtId="4" fontId="0" fillId="0" borderId="4" xfId="0" applyNumberFormat="1" applyFill="1" applyBorder="1" applyProtection="1"/>
    <xf numFmtId="2" fontId="0" fillId="0" borderId="5" xfId="0" applyNumberFormat="1" applyBorder="1"/>
    <xf numFmtId="4" fontId="0" fillId="0" borderId="21" xfId="0" applyNumberFormat="1" applyFill="1" applyBorder="1" applyProtection="1"/>
    <xf numFmtId="4" fontId="0" fillId="0" borderId="22" xfId="0" applyNumberFormat="1" applyFill="1" applyBorder="1" applyProtection="1"/>
    <xf numFmtId="4" fontId="2" fillId="0" borderId="3" xfId="0" applyNumberFormat="1" applyFont="1" applyFill="1" applyBorder="1" applyAlignment="1" applyProtection="1">
      <alignment horizontal="right"/>
    </xf>
    <xf numFmtId="4" fontId="0" fillId="0" borderId="4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center"/>
    </xf>
    <xf numFmtId="4" fontId="0" fillId="0" borderId="23" xfId="0" applyNumberFormat="1" applyFill="1" applyBorder="1" applyAlignment="1" applyProtection="1">
      <alignment horizontal="center"/>
    </xf>
    <xf numFmtId="2" fontId="0" fillId="0" borderId="5" xfId="0" applyNumberFormat="1" applyFont="1" applyBorder="1" applyAlignment="1">
      <alignment horizontal="right"/>
    </xf>
    <xf numFmtId="4" fontId="3" fillId="0" borderId="5" xfId="0" applyNumberFormat="1" applyFont="1" applyFill="1" applyBorder="1" applyAlignment="1" applyProtection="1">
      <alignment horizontal="center"/>
    </xf>
    <xf numFmtId="4" fontId="0" fillId="0" borderId="5" xfId="0" applyNumberForma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2" fillId="0" borderId="24" xfId="0" applyFont="1" applyFill="1" applyBorder="1" applyProtection="1"/>
    <xf numFmtId="4" fontId="0" fillId="0" borderId="25" xfId="0" applyNumberFormat="1" applyFill="1" applyBorder="1" applyProtection="1"/>
    <xf numFmtId="4" fontId="0" fillId="0" borderId="26" xfId="0" applyNumberFormat="1" applyFill="1" applyBorder="1" applyProtection="1"/>
    <xf numFmtId="10" fontId="0" fillId="0" borderId="10" xfId="0" applyNumberFormat="1" applyFill="1" applyBorder="1" applyAlignment="1" applyProtection="1">
      <alignment horizontal="center"/>
    </xf>
    <xf numFmtId="4" fontId="0" fillId="0" borderId="27" xfId="0" applyNumberFormat="1" applyFill="1" applyBorder="1" applyProtection="1"/>
    <xf numFmtId="10" fontId="0" fillId="0" borderId="1" xfId="0" applyNumberFormat="1" applyFill="1" applyBorder="1" applyAlignment="1" applyProtection="1">
      <alignment horizontal="center"/>
    </xf>
    <xf numFmtId="4" fontId="0" fillId="0" borderId="0" xfId="0" applyNumberFormat="1" applyFill="1" applyProtection="1"/>
    <xf numFmtId="4" fontId="0" fillId="0" borderId="11" xfId="0" applyNumberFormat="1" applyFill="1" applyBorder="1" applyProtection="1"/>
    <xf numFmtId="0" fontId="2" fillId="0" borderId="20" xfId="0" applyFont="1" applyFill="1" applyBorder="1" applyProtection="1"/>
    <xf numFmtId="0" fontId="2" fillId="5" borderId="14" xfId="0" applyFont="1" applyFill="1" applyBorder="1" applyAlignment="1" applyProtection="1">
      <alignment horizontal="center"/>
    </xf>
    <xf numFmtId="10" fontId="2" fillId="0" borderId="7" xfId="0" applyNumberFormat="1" applyFont="1" applyFill="1" applyBorder="1" applyAlignment="1" applyProtection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C1" sqref="C1:C1048576"/>
    </sheetView>
  </sheetViews>
  <sheetFormatPr baseColWidth="10" defaultRowHeight="15" x14ac:dyDescent="0.25"/>
  <cols>
    <col min="1" max="1" width="6.85546875" customWidth="1"/>
    <col min="2" max="2" width="60.85546875" bestFit="1" customWidth="1"/>
    <col min="3" max="3" width="15.28515625" bestFit="1" customWidth="1"/>
    <col min="4" max="4" width="15.28515625" customWidth="1"/>
    <col min="5" max="5" width="18" customWidth="1"/>
    <col min="6" max="6" width="15.28515625" bestFit="1" customWidth="1"/>
    <col min="7" max="7" width="19.28515625" customWidth="1"/>
  </cols>
  <sheetData>
    <row r="1" spans="2:7" ht="15.75" thickBot="1" x14ac:dyDescent="0.3"/>
    <row r="2" spans="2:7" ht="15.75" thickBot="1" x14ac:dyDescent="0.3">
      <c r="B2" s="5" t="s">
        <v>56</v>
      </c>
      <c r="C2" s="16"/>
      <c r="D2" s="16"/>
      <c r="E2" s="16"/>
      <c r="F2" s="15"/>
    </row>
    <row r="3" spans="2:7" ht="15.75" thickBot="1" x14ac:dyDescent="0.3">
      <c r="B3" s="16"/>
      <c r="C3" s="16"/>
      <c r="D3" s="16"/>
      <c r="E3" s="16"/>
      <c r="F3" s="15"/>
    </row>
    <row r="4" spans="2:7" x14ac:dyDescent="0.25">
      <c r="B4" s="92" t="s">
        <v>0</v>
      </c>
      <c r="C4" s="92" t="s">
        <v>1</v>
      </c>
      <c r="D4" s="92" t="s">
        <v>12</v>
      </c>
      <c r="E4" s="92" t="s">
        <v>61</v>
      </c>
      <c r="F4" s="92" t="s">
        <v>13</v>
      </c>
      <c r="G4" s="92" t="s">
        <v>62</v>
      </c>
    </row>
    <row r="5" spans="2:7" x14ac:dyDescent="0.25">
      <c r="B5" s="94"/>
      <c r="C5" s="94"/>
      <c r="D5" s="94"/>
      <c r="E5" s="93"/>
      <c r="F5" s="94"/>
      <c r="G5" s="93"/>
    </row>
    <row r="6" spans="2:7" x14ac:dyDescent="0.25">
      <c r="B6" s="66" t="s">
        <v>38</v>
      </c>
      <c r="C6" s="17">
        <v>117966546.16000001</v>
      </c>
      <c r="D6" s="17">
        <v>79480043.400000006</v>
      </c>
      <c r="E6" s="17">
        <f>D6*100/C6</f>
        <v>67.375070295098652</v>
      </c>
      <c r="F6" s="70">
        <v>75247582.870000005</v>
      </c>
      <c r="G6" s="69">
        <f>F6*100/C6</f>
        <v>63.787222156983759</v>
      </c>
    </row>
    <row r="7" spans="2:7" x14ac:dyDescent="0.25">
      <c r="B7" s="66" t="s">
        <v>24</v>
      </c>
      <c r="C7" s="68">
        <v>149221032.96999997</v>
      </c>
      <c r="D7" s="68">
        <v>148027465.84999996</v>
      </c>
      <c r="E7" s="68">
        <f t="shared" ref="E7:E46" si="0">D7*100/C7</f>
        <v>99.200134795850147</v>
      </c>
      <c r="F7" s="71">
        <v>147979304.84999996</v>
      </c>
      <c r="G7" s="69">
        <f t="shared" ref="G7:G46" si="1">F7*100/C7</f>
        <v>99.16785985508514</v>
      </c>
    </row>
    <row r="8" spans="2:7" x14ac:dyDescent="0.25">
      <c r="B8" s="66" t="s">
        <v>25</v>
      </c>
      <c r="C8" s="17">
        <v>113679500.81</v>
      </c>
      <c r="D8" s="17">
        <v>111316073.84999999</v>
      </c>
      <c r="E8" s="17">
        <f t="shared" si="0"/>
        <v>97.920973488483071</v>
      </c>
      <c r="F8" s="70">
        <v>111212948.51999998</v>
      </c>
      <c r="G8" s="69">
        <f t="shared" si="1"/>
        <v>97.830257634467856</v>
      </c>
    </row>
    <row r="9" spans="2:7" x14ac:dyDescent="0.25">
      <c r="B9" s="66" t="s">
        <v>26</v>
      </c>
      <c r="C9" s="17">
        <v>136628919.73000002</v>
      </c>
      <c r="D9" s="17">
        <v>134481028.57999998</v>
      </c>
      <c r="E9" s="17">
        <f t="shared" si="0"/>
        <v>98.427938130342682</v>
      </c>
      <c r="F9" s="70">
        <v>133103670.17999999</v>
      </c>
      <c r="G9" s="69">
        <f t="shared" si="1"/>
        <v>97.419836476079539</v>
      </c>
    </row>
    <row r="10" spans="2:7" x14ac:dyDescent="0.25">
      <c r="B10" s="66" t="s">
        <v>27</v>
      </c>
      <c r="C10" s="17">
        <v>61378449.590000004</v>
      </c>
      <c r="D10" s="17">
        <v>61258448.790000014</v>
      </c>
      <c r="E10" s="17">
        <f t="shared" si="0"/>
        <v>99.80449033691535</v>
      </c>
      <c r="F10" s="70">
        <v>61227877.880000018</v>
      </c>
      <c r="G10" s="69">
        <f t="shared" si="1"/>
        <v>99.754683099677848</v>
      </c>
    </row>
    <row r="11" spans="2:7" x14ac:dyDescent="0.25">
      <c r="B11" s="66" t="s">
        <v>28</v>
      </c>
      <c r="C11" s="17">
        <v>140835403.69999999</v>
      </c>
      <c r="D11" s="17">
        <v>123429674.16</v>
      </c>
      <c r="E11" s="17">
        <f t="shared" si="0"/>
        <v>87.64108378808163</v>
      </c>
      <c r="F11" s="70">
        <v>120584005.69999999</v>
      </c>
      <c r="G11" s="69">
        <f t="shared" si="1"/>
        <v>85.620520502686631</v>
      </c>
    </row>
    <row r="12" spans="2:7" x14ac:dyDescent="0.25">
      <c r="B12" s="66" t="s">
        <v>29</v>
      </c>
      <c r="C12" s="17">
        <v>95147829.809999987</v>
      </c>
      <c r="D12" s="17">
        <v>94707791.790000007</v>
      </c>
      <c r="E12" s="17">
        <f t="shared" si="0"/>
        <v>99.537521748127418</v>
      </c>
      <c r="F12" s="70">
        <v>94698102.980000004</v>
      </c>
      <c r="G12" s="69">
        <f t="shared" si="1"/>
        <v>99.527338846405598</v>
      </c>
    </row>
    <row r="13" spans="2:7" x14ac:dyDescent="0.25">
      <c r="B13" s="66" t="s">
        <v>30</v>
      </c>
      <c r="C13" s="17">
        <v>96564994.699999988</v>
      </c>
      <c r="D13" s="17">
        <v>95754830.889999986</v>
      </c>
      <c r="E13" s="17">
        <f t="shared" si="0"/>
        <v>99.16101708231129</v>
      </c>
      <c r="F13" s="70">
        <v>95754830.889999986</v>
      </c>
      <c r="G13" s="69">
        <f t="shared" si="1"/>
        <v>99.16101708231129</v>
      </c>
    </row>
    <row r="14" spans="2:7" x14ac:dyDescent="0.25">
      <c r="B14" s="66" t="s">
        <v>31</v>
      </c>
      <c r="C14" s="17">
        <v>122882578.55</v>
      </c>
      <c r="D14" s="17">
        <v>122348385.24999997</v>
      </c>
      <c r="E14" s="17">
        <f t="shared" si="0"/>
        <v>99.565281501817864</v>
      </c>
      <c r="F14" s="70">
        <v>121673491.65999997</v>
      </c>
      <c r="G14" s="69">
        <f t="shared" si="1"/>
        <v>99.0160632172053</v>
      </c>
    </row>
    <row r="15" spans="2:7" x14ac:dyDescent="0.25">
      <c r="B15" s="66" t="s">
        <v>32</v>
      </c>
      <c r="C15" s="17">
        <v>43536903.480000004</v>
      </c>
      <c r="D15" s="17">
        <v>43051539.770000003</v>
      </c>
      <c r="E15" s="17">
        <f t="shared" si="0"/>
        <v>98.885167131321197</v>
      </c>
      <c r="F15" s="70">
        <v>42887184.089999996</v>
      </c>
      <c r="G15" s="69">
        <f t="shared" si="1"/>
        <v>98.507658243773633</v>
      </c>
    </row>
    <row r="16" spans="2:7" x14ac:dyDescent="0.25">
      <c r="B16" s="66" t="s">
        <v>33</v>
      </c>
      <c r="C16" s="17">
        <v>41797557.18</v>
      </c>
      <c r="D16" s="17">
        <v>40473252.460000008</v>
      </c>
      <c r="E16" s="17">
        <f t="shared" si="0"/>
        <v>96.831621727803594</v>
      </c>
      <c r="F16" s="70">
        <v>40300820.730000004</v>
      </c>
      <c r="G16" s="69">
        <f t="shared" si="1"/>
        <v>96.419081518198922</v>
      </c>
    </row>
    <row r="17" spans="2:7" x14ac:dyDescent="0.25">
      <c r="B17" s="66" t="s">
        <v>34</v>
      </c>
      <c r="C17" s="17">
        <v>74618458.219999999</v>
      </c>
      <c r="D17" s="17">
        <v>73972433.639999986</v>
      </c>
      <c r="E17" s="17">
        <f t="shared" si="0"/>
        <v>99.134229525226417</v>
      </c>
      <c r="F17" s="70">
        <v>73864752.139999986</v>
      </c>
      <c r="G17" s="69">
        <f t="shared" si="1"/>
        <v>98.989920057343127</v>
      </c>
    </row>
    <row r="18" spans="2:7" x14ac:dyDescent="0.25">
      <c r="B18" s="66" t="s">
        <v>42</v>
      </c>
      <c r="C18" s="17">
        <v>46827719.899999999</v>
      </c>
      <c r="D18" s="17">
        <v>46824323.719999991</v>
      </c>
      <c r="E18" s="17">
        <f t="shared" si="0"/>
        <v>99.992747500823739</v>
      </c>
      <c r="F18" s="70">
        <v>46813079.059999995</v>
      </c>
      <c r="G18" s="69">
        <f t="shared" si="1"/>
        <v>99.968734672473332</v>
      </c>
    </row>
    <row r="19" spans="2:7" x14ac:dyDescent="0.25">
      <c r="B19" s="66" t="s">
        <v>2</v>
      </c>
      <c r="C19" s="17">
        <v>50748856.32</v>
      </c>
      <c r="D19" s="17">
        <v>50694937.540000014</v>
      </c>
      <c r="E19" s="17">
        <f t="shared" si="0"/>
        <v>99.893753704201714</v>
      </c>
      <c r="F19" s="70">
        <v>50694120.540000014</v>
      </c>
      <c r="G19" s="69">
        <f t="shared" si="1"/>
        <v>99.892143815705225</v>
      </c>
    </row>
    <row r="20" spans="2:7" x14ac:dyDescent="0.25">
      <c r="B20" s="66" t="s">
        <v>3</v>
      </c>
      <c r="C20" s="17">
        <v>34020472.009999998</v>
      </c>
      <c r="D20" s="17">
        <v>34017388.329999998</v>
      </c>
      <c r="E20" s="17">
        <f t="shared" si="0"/>
        <v>99.990935810652218</v>
      </c>
      <c r="F20" s="70">
        <v>34017388.329999998</v>
      </c>
      <c r="G20" s="69">
        <f t="shared" si="1"/>
        <v>99.990935810652218</v>
      </c>
    </row>
    <row r="21" spans="2:7" x14ac:dyDescent="0.25">
      <c r="B21" s="66" t="s">
        <v>4</v>
      </c>
      <c r="C21" s="17">
        <v>19786153.02</v>
      </c>
      <c r="D21" s="17">
        <v>19761958.850000005</v>
      </c>
      <c r="E21" s="17">
        <f t="shared" si="0"/>
        <v>99.877721707824961</v>
      </c>
      <c r="F21" s="70">
        <v>19761958.850000005</v>
      </c>
      <c r="G21" s="69">
        <f t="shared" si="1"/>
        <v>99.877721707824961</v>
      </c>
    </row>
    <row r="22" spans="2:7" x14ac:dyDescent="0.25">
      <c r="B22" s="66" t="s">
        <v>5</v>
      </c>
      <c r="C22" s="17">
        <v>37615076</v>
      </c>
      <c r="D22" s="17">
        <v>37614076.000000007</v>
      </c>
      <c r="E22" s="17">
        <f t="shared" si="0"/>
        <v>99.997341491480725</v>
      </c>
      <c r="F22" s="70">
        <v>37562363.630000003</v>
      </c>
      <c r="G22" s="69">
        <f t="shared" si="1"/>
        <v>99.859863715282685</v>
      </c>
    </row>
    <row r="23" spans="2:7" x14ac:dyDescent="0.25">
      <c r="B23" s="66" t="s">
        <v>6</v>
      </c>
      <c r="C23" s="17">
        <v>30541092.860000003</v>
      </c>
      <c r="D23" s="17">
        <v>30540958.949999999</v>
      </c>
      <c r="E23" s="17">
        <f t="shared" si="0"/>
        <v>99.999561541557739</v>
      </c>
      <c r="F23" s="70">
        <v>30525118.949999999</v>
      </c>
      <c r="G23" s="69">
        <f t="shared" si="1"/>
        <v>99.94769699279189</v>
      </c>
    </row>
    <row r="24" spans="2:7" x14ac:dyDescent="0.25">
      <c r="B24" s="66" t="s">
        <v>39</v>
      </c>
      <c r="C24" s="17">
        <v>39763371.369999997</v>
      </c>
      <c r="D24" s="17">
        <v>33919457.219999999</v>
      </c>
      <c r="E24" s="17">
        <f t="shared" si="0"/>
        <v>85.303272965408013</v>
      </c>
      <c r="F24" s="70">
        <v>32069044.129999999</v>
      </c>
      <c r="G24" s="69">
        <f t="shared" si="1"/>
        <v>80.649711091134776</v>
      </c>
    </row>
    <row r="25" spans="2:7" x14ac:dyDescent="0.25">
      <c r="B25" s="66" t="s">
        <v>7</v>
      </c>
      <c r="C25" s="17">
        <v>41116461.839999996</v>
      </c>
      <c r="D25" s="17">
        <v>40996461.839999989</v>
      </c>
      <c r="E25" s="17">
        <f t="shared" si="0"/>
        <v>99.708146093730122</v>
      </c>
      <c r="F25" s="70">
        <v>40996461.839999989</v>
      </c>
      <c r="G25" s="69">
        <f t="shared" si="1"/>
        <v>99.708146093730122</v>
      </c>
    </row>
    <row r="26" spans="2:7" x14ac:dyDescent="0.25">
      <c r="B26" s="66" t="s">
        <v>40</v>
      </c>
      <c r="C26" s="17">
        <v>1991898.3</v>
      </c>
      <c r="D26" s="17">
        <v>1851569.48</v>
      </c>
      <c r="E26" s="17">
        <f t="shared" si="0"/>
        <v>92.955020846194813</v>
      </c>
      <c r="F26" s="70">
        <v>1843359.48</v>
      </c>
      <c r="G26" s="69">
        <f t="shared" si="1"/>
        <v>92.542851208819243</v>
      </c>
    </row>
    <row r="27" spans="2:7" x14ac:dyDescent="0.25">
      <c r="B27" s="66" t="s">
        <v>41</v>
      </c>
      <c r="C27" s="17">
        <v>12517673.450000001</v>
      </c>
      <c r="D27" s="17">
        <v>11993606.210000001</v>
      </c>
      <c r="E27" s="17">
        <f t="shared" si="0"/>
        <v>95.813381439503829</v>
      </c>
      <c r="F27" s="70">
        <v>11961958.93</v>
      </c>
      <c r="G27" s="69">
        <f t="shared" si="1"/>
        <v>95.560560656740876</v>
      </c>
    </row>
    <row r="28" spans="2:7" x14ac:dyDescent="0.25">
      <c r="B28" s="66" t="s">
        <v>43</v>
      </c>
      <c r="C28" s="17">
        <v>96177940.669999987</v>
      </c>
      <c r="D28" s="17">
        <v>91808927.789999977</v>
      </c>
      <c r="E28" s="17">
        <f t="shared" si="0"/>
        <v>95.457364911782946</v>
      </c>
      <c r="F28" s="70">
        <v>89646167.789999977</v>
      </c>
      <c r="G28" s="69">
        <f t="shared" si="1"/>
        <v>93.208657999435204</v>
      </c>
    </row>
    <row r="29" spans="2:7" x14ac:dyDescent="0.25">
      <c r="B29" s="66" t="s">
        <v>44</v>
      </c>
      <c r="C29" s="17">
        <v>30850236.240000002</v>
      </c>
      <c r="D29" s="17">
        <v>26294335.790000003</v>
      </c>
      <c r="E29" s="17">
        <f t="shared" si="0"/>
        <v>85.232202390421634</v>
      </c>
      <c r="F29" s="70">
        <v>25738194.830000002</v>
      </c>
      <c r="G29" s="69">
        <f t="shared" si="1"/>
        <v>83.429490230704303</v>
      </c>
    </row>
    <row r="30" spans="2:7" x14ac:dyDescent="0.25">
      <c r="B30" s="66" t="s">
        <v>35</v>
      </c>
      <c r="C30" s="17">
        <v>30145847.189999998</v>
      </c>
      <c r="D30" s="17">
        <v>29382196.239999998</v>
      </c>
      <c r="E30" s="17">
        <f t="shared" si="0"/>
        <v>97.46681211117756</v>
      </c>
      <c r="F30" s="70">
        <v>29382196.239999998</v>
      </c>
      <c r="G30" s="69">
        <f t="shared" si="1"/>
        <v>97.46681211117756</v>
      </c>
    </row>
    <row r="31" spans="2:7" x14ac:dyDescent="0.25">
      <c r="B31" s="66" t="s">
        <v>45</v>
      </c>
      <c r="C31" s="17">
        <v>32803194.809999995</v>
      </c>
      <c r="D31" s="17">
        <v>22975260.620000001</v>
      </c>
      <c r="E31" s="17">
        <f t="shared" si="0"/>
        <v>70.039704221114562</v>
      </c>
      <c r="F31" s="70">
        <v>21931433.130000003</v>
      </c>
      <c r="G31" s="69">
        <f t="shared" si="1"/>
        <v>66.857613281357118</v>
      </c>
    </row>
    <row r="32" spans="2:7" x14ac:dyDescent="0.25">
      <c r="B32" s="66" t="s">
        <v>46</v>
      </c>
      <c r="C32" s="17">
        <v>63339407.770000003</v>
      </c>
      <c r="D32" s="17">
        <v>60120554.259999983</v>
      </c>
      <c r="E32" s="17">
        <f t="shared" si="0"/>
        <v>94.918087138281393</v>
      </c>
      <c r="F32" s="70">
        <v>59280904.139999993</v>
      </c>
      <c r="G32" s="69">
        <f t="shared" si="1"/>
        <v>93.592450935541777</v>
      </c>
    </row>
    <row r="33" spans="2:7" x14ac:dyDescent="0.25">
      <c r="B33" s="66" t="s">
        <v>47</v>
      </c>
      <c r="C33" s="17">
        <v>27142338.149999999</v>
      </c>
      <c r="D33" s="17">
        <v>27033098.07</v>
      </c>
      <c r="E33" s="17">
        <f t="shared" si="0"/>
        <v>99.597528851802338</v>
      </c>
      <c r="F33" s="70">
        <v>27018244.759999998</v>
      </c>
      <c r="G33" s="69">
        <f t="shared" si="1"/>
        <v>99.542805084388064</v>
      </c>
    </row>
    <row r="34" spans="2:7" x14ac:dyDescent="0.25">
      <c r="B34" s="66" t="s">
        <v>48</v>
      </c>
      <c r="C34" s="17">
        <v>1255879.2100000002</v>
      </c>
      <c r="D34" s="17">
        <v>1235403.9700000002</v>
      </c>
      <c r="E34" s="17">
        <f t="shared" si="0"/>
        <v>98.369648940999667</v>
      </c>
      <c r="F34" s="70">
        <v>1235403.9700000002</v>
      </c>
      <c r="G34" s="69">
        <f t="shared" si="1"/>
        <v>98.369648940999667</v>
      </c>
    </row>
    <row r="35" spans="2:7" x14ac:dyDescent="0.25">
      <c r="B35" s="66" t="s">
        <v>36</v>
      </c>
      <c r="C35" s="17">
        <v>24570322.759999998</v>
      </c>
      <c r="D35" s="17">
        <v>23564630.599999998</v>
      </c>
      <c r="E35" s="17">
        <f t="shared" si="0"/>
        <v>95.90688258423188</v>
      </c>
      <c r="F35" s="70">
        <v>23561162.099999998</v>
      </c>
      <c r="G35" s="69">
        <f t="shared" si="1"/>
        <v>95.892765960555906</v>
      </c>
    </row>
    <row r="36" spans="2:7" x14ac:dyDescent="0.25">
      <c r="B36" s="66" t="s">
        <v>49</v>
      </c>
      <c r="C36" s="17">
        <v>8527843.2299999986</v>
      </c>
      <c r="D36" s="17">
        <v>8277104.419999999</v>
      </c>
      <c r="E36" s="17">
        <f t="shared" si="0"/>
        <v>97.059762905608665</v>
      </c>
      <c r="F36" s="70">
        <v>8271504.419999999</v>
      </c>
      <c r="G36" s="69">
        <f t="shared" si="1"/>
        <v>96.994095657173574</v>
      </c>
    </row>
    <row r="37" spans="2:7" x14ac:dyDescent="0.25">
      <c r="B37" s="66" t="s">
        <v>37</v>
      </c>
      <c r="C37" s="17">
        <v>3173542.89</v>
      </c>
      <c r="D37" s="17">
        <v>2552909.4700000002</v>
      </c>
      <c r="E37" s="17">
        <f t="shared" si="0"/>
        <v>80.443515606622228</v>
      </c>
      <c r="F37" s="70">
        <v>2311112.38</v>
      </c>
      <c r="G37" s="69">
        <f t="shared" si="1"/>
        <v>72.824362553360672</v>
      </c>
    </row>
    <row r="38" spans="2:7" x14ac:dyDescent="0.25">
      <c r="B38" s="66" t="s">
        <v>50</v>
      </c>
      <c r="C38" s="17">
        <v>8808647.4900000002</v>
      </c>
      <c r="D38" s="17">
        <v>8587119.120000001</v>
      </c>
      <c r="E38" s="17">
        <f t="shared" si="0"/>
        <v>97.485103470748612</v>
      </c>
      <c r="F38" s="70">
        <v>8344919.1200000001</v>
      </c>
      <c r="G38" s="69">
        <f t="shared" si="1"/>
        <v>94.735532662347467</v>
      </c>
    </row>
    <row r="39" spans="2:7" x14ac:dyDescent="0.25">
      <c r="B39" s="66" t="s">
        <v>9</v>
      </c>
      <c r="C39" s="17">
        <v>20595056.460000001</v>
      </c>
      <c r="D39" s="17">
        <v>20581658.449999996</v>
      </c>
      <c r="E39" s="17">
        <f t="shared" si="0"/>
        <v>99.934945504878669</v>
      </c>
      <c r="F39" s="70">
        <v>20571658.449999996</v>
      </c>
      <c r="G39" s="69">
        <f t="shared" si="1"/>
        <v>99.886390163360559</v>
      </c>
    </row>
    <row r="40" spans="2:7" x14ac:dyDescent="0.25">
      <c r="B40" s="66" t="s">
        <v>10</v>
      </c>
      <c r="C40" s="17">
        <v>56695824.469999999</v>
      </c>
      <c r="D40" s="17">
        <v>56529391.350000001</v>
      </c>
      <c r="E40" s="17">
        <f t="shared" si="0"/>
        <v>99.706445542408389</v>
      </c>
      <c r="F40" s="70">
        <v>56529391.350000001</v>
      </c>
      <c r="G40" s="69">
        <f t="shared" si="1"/>
        <v>99.706445542408389</v>
      </c>
    </row>
    <row r="41" spans="2:7" x14ac:dyDescent="0.25">
      <c r="B41" s="66" t="s">
        <v>11</v>
      </c>
      <c r="C41" s="17">
        <v>10469165.59</v>
      </c>
      <c r="D41" s="17">
        <v>10402162.590000002</v>
      </c>
      <c r="E41" s="17">
        <f t="shared" si="0"/>
        <v>99.35999675022812</v>
      </c>
      <c r="F41" s="70">
        <v>10402162.590000002</v>
      </c>
      <c r="G41" s="69">
        <f t="shared" si="1"/>
        <v>99.35999675022812</v>
      </c>
    </row>
    <row r="42" spans="2:7" x14ac:dyDescent="0.25">
      <c r="B42" s="66" t="s">
        <v>51</v>
      </c>
      <c r="C42" s="17">
        <v>12821226.289999999</v>
      </c>
      <c r="D42" s="17">
        <v>9086353.5499999989</v>
      </c>
      <c r="E42" s="17">
        <f t="shared" si="0"/>
        <v>70.869613752055528</v>
      </c>
      <c r="F42" s="70">
        <v>8601297.9899999984</v>
      </c>
      <c r="G42" s="69">
        <f t="shared" si="1"/>
        <v>67.086390922751576</v>
      </c>
    </row>
    <row r="43" spans="2:7" x14ac:dyDescent="0.25">
      <c r="B43" s="66" t="s">
        <v>52</v>
      </c>
      <c r="C43" s="17">
        <v>529042.98</v>
      </c>
      <c r="D43" s="17">
        <v>520354.92000000004</v>
      </c>
      <c r="E43" s="17">
        <f t="shared" si="0"/>
        <v>98.357778039130224</v>
      </c>
      <c r="F43" s="70">
        <v>492130.2</v>
      </c>
      <c r="G43" s="69">
        <f t="shared" si="1"/>
        <v>93.022725677221914</v>
      </c>
    </row>
    <row r="44" spans="2:7" x14ac:dyDescent="0.25">
      <c r="B44" s="66" t="s">
        <v>53</v>
      </c>
      <c r="C44" s="17">
        <v>22621382.469999999</v>
      </c>
      <c r="D44" s="17">
        <v>13668499.34</v>
      </c>
      <c r="E44" s="17">
        <f t="shared" si="0"/>
        <v>60.422917821785987</v>
      </c>
      <c r="F44" s="70">
        <v>13371032.34</v>
      </c>
      <c r="G44" s="69">
        <f t="shared" si="1"/>
        <v>59.107936297582086</v>
      </c>
    </row>
    <row r="45" spans="2:7" ht="15.75" thickBot="1" x14ac:dyDescent="0.3">
      <c r="B45" s="58" t="s">
        <v>54</v>
      </c>
      <c r="C45" s="17">
        <v>6084976.5700000003</v>
      </c>
      <c r="D45" s="17">
        <v>5903146.5499999998</v>
      </c>
      <c r="E45" s="17">
        <f t="shared" si="0"/>
        <v>97.011820540173417</v>
      </c>
      <c r="F45" s="70">
        <v>5050109.9899999984</v>
      </c>
      <c r="G45" s="69">
        <f t="shared" si="1"/>
        <v>82.993088500914283</v>
      </c>
    </row>
    <row r="46" spans="2:7" ht="15.75" thickBot="1" x14ac:dyDescent="0.3">
      <c r="B46" s="47" t="s">
        <v>55</v>
      </c>
      <c r="C46" s="60">
        <f t="shared" ref="C46:F46" si="2">SUM(C6:C45)</f>
        <v>1965798825.21</v>
      </c>
      <c r="D46" s="59">
        <f>SUM(D6:D45)</f>
        <v>1855038813.6699991</v>
      </c>
      <c r="E46" s="72">
        <f t="shared" si="0"/>
        <v>94.365648706287701</v>
      </c>
      <c r="F46" s="72">
        <f t="shared" si="2"/>
        <v>1836518452.02</v>
      </c>
      <c r="G46" s="72">
        <f t="shared" si="1"/>
        <v>93.423519663758597</v>
      </c>
    </row>
    <row r="47" spans="2:7" x14ac:dyDescent="0.25">
      <c r="B47" s="42"/>
      <c r="C47" s="34"/>
      <c r="D47" s="34"/>
      <c r="E47" s="34"/>
      <c r="F47" s="43"/>
    </row>
    <row r="48" spans="2:7" ht="15.75" thickBot="1" x14ac:dyDescent="0.3">
      <c r="D48" s="48"/>
      <c r="E48" s="48"/>
      <c r="F48" s="50"/>
    </row>
    <row r="49" spans="2:6" ht="15.75" thickBot="1" x14ac:dyDescent="0.3">
      <c r="B49" s="33" t="s">
        <v>23</v>
      </c>
      <c r="C49" s="26"/>
      <c r="D49" s="48"/>
      <c r="E49" s="48"/>
      <c r="F49" s="49"/>
    </row>
  </sheetData>
  <mergeCells count="6">
    <mergeCell ref="G4:G5"/>
    <mergeCell ref="B4:B5"/>
    <mergeCell ref="C4:C5"/>
    <mergeCell ref="F4:F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25"/>
  <sheetViews>
    <sheetView showGridLines="0" topLeftCell="A4" workbookViewId="0">
      <selection activeCell="E8" sqref="E8:E13"/>
    </sheetView>
  </sheetViews>
  <sheetFormatPr baseColWidth="10" defaultRowHeight="15" x14ac:dyDescent="0.25"/>
  <cols>
    <col min="4" max="4" width="22" bestFit="1" customWidth="1"/>
    <col min="5" max="8" width="15.28515625" bestFit="1" customWidth="1"/>
  </cols>
  <sheetData>
    <row r="4" spans="3:7" ht="15.75" thickBot="1" x14ac:dyDescent="0.3"/>
    <row r="5" spans="3:7" ht="15.75" thickBot="1" x14ac:dyDescent="0.3">
      <c r="C5" s="97" t="s">
        <v>57</v>
      </c>
      <c r="D5" s="98"/>
      <c r="E5" s="99"/>
      <c r="F5" s="79"/>
      <c r="G5" s="79"/>
    </row>
    <row r="6" spans="3:7" ht="15.75" thickBot="1" x14ac:dyDescent="0.3"/>
    <row r="7" spans="3:7" ht="15.75" thickBot="1" x14ac:dyDescent="0.3">
      <c r="C7" s="6" t="s">
        <v>15</v>
      </c>
      <c r="D7" s="7" t="s">
        <v>16</v>
      </c>
      <c r="E7" s="14" t="s">
        <v>65</v>
      </c>
    </row>
    <row r="8" spans="3:7" x14ac:dyDescent="0.25">
      <c r="C8" s="8">
        <v>1</v>
      </c>
      <c r="D8" s="9" t="s">
        <v>17</v>
      </c>
      <c r="E8" s="35">
        <v>1718265163.6799998</v>
      </c>
    </row>
    <row r="9" spans="3:7" x14ac:dyDescent="0.25">
      <c r="C9" s="10">
        <v>2</v>
      </c>
      <c r="D9" s="11" t="s">
        <v>18</v>
      </c>
      <c r="E9" s="18">
        <v>18966076.629999999</v>
      </c>
    </row>
    <row r="10" spans="3:7" x14ac:dyDescent="0.25">
      <c r="C10" s="10">
        <v>3</v>
      </c>
      <c r="D10" s="11" t="s">
        <v>19</v>
      </c>
      <c r="E10" s="18">
        <v>89357799.5</v>
      </c>
    </row>
    <row r="11" spans="3:7" x14ac:dyDescent="0.25">
      <c r="C11" s="10">
        <v>4</v>
      </c>
      <c r="D11" s="11" t="s">
        <v>20</v>
      </c>
      <c r="E11" s="18">
        <v>24184489.049999997</v>
      </c>
    </row>
    <row r="12" spans="3:7" ht="15.75" thickBot="1" x14ac:dyDescent="0.3">
      <c r="C12" s="12">
        <v>5</v>
      </c>
      <c r="D12" s="13" t="s">
        <v>21</v>
      </c>
      <c r="E12" s="18">
        <v>115025296.35000001</v>
      </c>
    </row>
    <row r="13" spans="3:7" ht="15.75" thickBot="1" x14ac:dyDescent="0.3">
      <c r="C13" s="95" t="s">
        <v>22</v>
      </c>
      <c r="D13" s="96"/>
      <c r="E13" s="3">
        <v>1965798825.2099998</v>
      </c>
    </row>
    <row r="17" spans="4:10" x14ac:dyDescent="0.25">
      <c r="D17" s="61"/>
      <c r="E17" s="61"/>
      <c r="F17" s="61"/>
      <c r="G17" s="61"/>
      <c r="H17" s="61"/>
      <c r="I17" s="61"/>
      <c r="J17" s="61"/>
    </row>
    <row r="18" spans="4:10" x14ac:dyDescent="0.25">
      <c r="D18" s="61"/>
      <c r="E18" s="61"/>
      <c r="F18" s="61"/>
      <c r="G18" s="61"/>
      <c r="H18" s="61"/>
      <c r="I18" s="61"/>
      <c r="J18" s="61"/>
    </row>
    <row r="19" spans="4:10" x14ac:dyDescent="0.25">
      <c r="D19" s="61"/>
      <c r="E19" s="62"/>
      <c r="F19" s="45"/>
      <c r="G19" s="45"/>
      <c r="H19" s="45"/>
      <c r="I19" s="61"/>
      <c r="J19" s="61"/>
    </row>
    <row r="20" spans="4:10" x14ac:dyDescent="0.25">
      <c r="D20" s="61"/>
      <c r="E20" s="62"/>
      <c r="F20" s="45"/>
      <c r="G20" s="45"/>
      <c r="H20" s="45"/>
      <c r="I20" s="61"/>
      <c r="J20" s="61"/>
    </row>
    <row r="21" spans="4:10" x14ac:dyDescent="0.25">
      <c r="D21" s="61"/>
      <c r="E21" s="62"/>
      <c r="F21" s="45"/>
      <c r="G21" s="45"/>
      <c r="H21" s="45"/>
      <c r="I21" s="61"/>
      <c r="J21" s="61"/>
    </row>
    <row r="22" spans="4:10" x14ac:dyDescent="0.25">
      <c r="D22" s="61"/>
      <c r="E22" s="62"/>
      <c r="F22" s="45"/>
      <c r="G22" s="45"/>
      <c r="H22" s="45"/>
      <c r="I22" s="61"/>
      <c r="J22" s="61"/>
    </row>
    <row r="23" spans="4:10" x14ac:dyDescent="0.25">
      <c r="D23" s="61"/>
      <c r="E23" s="62"/>
      <c r="F23" s="45"/>
      <c r="G23" s="45"/>
      <c r="H23" s="45"/>
      <c r="I23" s="61"/>
      <c r="J23" s="61"/>
    </row>
    <row r="24" spans="4:10" x14ac:dyDescent="0.25">
      <c r="D24" s="61"/>
      <c r="E24" s="62"/>
      <c r="F24" s="45"/>
      <c r="G24" s="45"/>
      <c r="H24" s="45"/>
      <c r="I24" s="61"/>
      <c r="J24" s="61"/>
    </row>
    <row r="25" spans="4:10" x14ac:dyDescent="0.25">
      <c r="D25" s="61"/>
      <c r="E25" s="61"/>
      <c r="F25" s="61"/>
      <c r="G25" s="61"/>
      <c r="H25" s="61"/>
      <c r="I25" s="61"/>
      <c r="J25" s="61"/>
    </row>
  </sheetData>
  <mergeCells count="2">
    <mergeCell ref="C13:D13"/>
    <mergeCell ref="C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zoomScaleNormal="10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C4" sqref="C4:G5"/>
    </sheetView>
  </sheetViews>
  <sheetFormatPr baseColWidth="10" defaultRowHeight="15" x14ac:dyDescent="0.25"/>
  <cols>
    <col min="1" max="1" width="5.7109375" customWidth="1"/>
    <col min="2" max="2" width="71.85546875" bestFit="1" customWidth="1"/>
    <col min="3" max="3" width="18.140625" bestFit="1" customWidth="1"/>
    <col min="4" max="4" width="18.140625" style="38" bestFit="1" customWidth="1"/>
    <col min="5" max="5" width="18.140625" style="38" customWidth="1"/>
    <col min="6" max="6" width="16.28515625" style="38" bestFit="1" customWidth="1"/>
    <col min="7" max="7" width="18.85546875" customWidth="1"/>
    <col min="8" max="8" width="21.140625" customWidth="1"/>
  </cols>
  <sheetData>
    <row r="1" spans="2:7" ht="15.75" thickBot="1" x14ac:dyDescent="0.3"/>
    <row r="2" spans="2:7" ht="15.75" thickBot="1" x14ac:dyDescent="0.3">
      <c r="B2" s="91" t="s">
        <v>58</v>
      </c>
      <c r="C2" s="16"/>
      <c r="D2" s="15"/>
      <c r="E2" s="15"/>
      <c r="F2" s="15"/>
    </row>
    <row r="3" spans="2:7" ht="15.75" thickBot="1" x14ac:dyDescent="0.3">
      <c r="B3" s="16"/>
      <c r="C3" s="16"/>
      <c r="D3" s="15"/>
      <c r="E3" s="15"/>
      <c r="F3" s="15"/>
    </row>
    <row r="4" spans="2:7" x14ac:dyDescent="0.25">
      <c r="B4" s="92" t="s">
        <v>0</v>
      </c>
      <c r="C4" s="92" t="s">
        <v>1</v>
      </c>
      <c r="D4" s="101" t="s">
        <v>12</v>
      </c>
      <c r="E4" s="92" t="s">
        <v>61</v>
      </c>
      <c r="F4" s="92" t="s">
        <v>13</v>
      </c>
      <c r="G4" s="92" t="s">
        <v>62</v>
      </c>
    </row>
    <row r="5" spans="2:7" ht="15.75" thickBot="1" x14ac:dyDescent="0.3">
      <c r="B5" s="100"/>
      <c r="C5" s="94"/>
      <c r="D5" s="102"/>
      <c r="E5" s="93"/>
      <c r="F5" s="94"/>
      <c r="G5" s="93"/>
    </row>
    <row r="6" spans="2:7" x14ac:dyDescent="0.25">
      <c r="B6" s="52" t="s">
        <v>38</v>
      </c>
      <c r="C6" s="57">
        <v>186559653.46999997</v>
      </c>
      <c r="D6" s="17">
        <v>169833041.44</v>
      </c>
      <c r="E6" s="17">
        <f>D6*100/C6</f>
        <v>91.034175011109937</v>
      </c>
      <c r="F6" s="17">
        <v>167001295.54999998</v>
      </c>
      <c r="G6" s="17">
        <f>F6*100/C6</f>
        <v>89.516298108291082</v>
      </c>
    </row>
    <row r="7" spans="2:7" x14ac:dyDescent="0.25">
      <c r="B7" s="53" t="s">
        <v>24</v>
      </c>
      <c r="C7" s="57">
        <v>200508680.51999998</v>
      </c>
      <c r="D7" s="17">
        <v>199207011.70999998</v>
      </c>
      <c r="E7" s="17">
        <f t="shared" ref="E7:E46" si="0">D7*100/C7</f>
        <v>99.35081672941827</v>
      </c>
      <c r="F7" s="17">
        <v>198997107.03999999</v>
      </c>
      <c r="G7" s="17">
        <f t="shared" ref="G7:G46" si="1">F7*100/C7</f>
        <v>99.246130653256571</v>
      </c>
    </row>
    <row r="8" spans="2:7" x14ac:dyDescent="0.25">
      <c r="B8" s="53" t="s">
        <v>25</v>
      </c>
      <c r="C8" s="57">
        <v>146704275.31999999</v>
      </c>
      <c r="D8" s="17">
        <v>145414405.28999999</v>
      </c>
      <c r="E8" s="17">
        <f t="shared" si="0"/>
        <v>99.120768616193047</v>
      </c>
      <c r="F8" s="17">
        <v>145265511.53</v>
      </c>
      <c r="G8" s="17">
        <f t="shared" si="1"/>
        <v>99.019276168426799</v>
      </c>
    </row>
    <row r="9" spans="2:7" x14ac:dyDescent="0.25">
      <c r="B9" s="53" t="s">
        <v>26</v>
      </c>
      <c r="C9" s="57">
        <v>175639603.27000001</v>
      </c>
      <c r="D9" s="17">
        <v>174800206.20000002</v>
      </c>
      <c r="E9" s="17">
        <f t="shared" si="0"/>
        <v>99.522091228645252</v>
      </c>
      <c r="F9" s="17">
        <v>170730718.46000001</v>
      </c>
      <c r="G9" s="17">
        <f t="shared" si="1"/>
        <v>97.205137839867533</v>
      </c>
    </row>
    <row r="10" spans="2:7" x14ac:dyDescent="0.25">
      <c r="B10" s="53" t="s">
        <v>27</v>
      </c>
      <c r="C10" s="57">
        <v>80653798.079999998</v>
      </c>
      <c r="D10" s="17">
        <v>80401024.629999995</v>
      </c>
      <c r="E10" s="17">
        <f t="shared" si="0"/>
        <v>99.686594486537047</v>
      </c>
      <c r="F10" s="17">
        <v>79785057.039999992</v>
      </c>
      <c r="G10" s="17">
        <f t="shared" si="1"/>
        <v>98.922876466228772</v>
      </c>
    </row>
    <row r="11" spans="2:7" x14ac:dyDescent="0.25">
      <c r="B11" s="53" t="s">
        <v>28</v>
      </c>
      <c r="C11" s="57">
        <v>156310697.01000002</v>
      </c>
      <c r="D11" s="17">
        <v>155734472.40999997</v>
      </c>
      <c r="E11" s="17">
        <f t="shared" si="0"/>
        <v>99.631359458423248</v>
      </c>
      <c r="F11" s="17">
        <v>155555651.87999997</v>
      </c>
      <c r="G11" s="17">
        <f t="shared" si="1"/>
        <v>99.516958759417633</v>
      </c>
    </row>
    <row r="12" spans="2:7" x14ac:dyDescent="0.25">
      <c r="B12" s="53" t="s">
        <v>29</v>
      </c>
      <c r="C12" s="57">
        <v>120574463.67000002</v>
      </c>
      <c r="D12" s="17">
        <v>120044533.61</v>
      </c>
      <c r="E12" s="17">
        <f t="shared" si="0"/>
        <v>99.560495610869665</v>
      </c>
      <c r="F12" s="17">
        <v>119860099.05999999</v>
      </c>
      <c r="G12" s="17">
        <f t="shared" si="1"/>
        <v>99.407532417514886</v>
      </c>
    </row>
    <row r="13" spans="2:7" x14ac:dyDescent="0.25">
      <c r="B13" s="53" t="s">
        <v>30</v>
      </c>
      <c r="C13" s="57">
        <v>126487550.43000001</v>
      </c>
      <c r="D13" s="17">
        <v>125900096.84000002</v>
      </c>
      <c r="E13" s="17">
        <f t="shared" si="0"/>
        <v>99.53556410255166</v>
      </c>
      <c r="F13" s="17">
        <v>125217089.84000002</v>
      </c>
      <c r="G13" s="17">
        <f t="shared" si="1"/>
        <v>98.995584477933988</v>
      </c>
    </row>
    <row r="14" spans="2:7" x14ac:dyDescent="0.25">
      <c r="B14" s="53" t="s">
        <v>31</v>
      </c>
      <c r="C14" s="57">
        <v>158512815.25</v>
      </c>
      <c r="D14" s="17">
        <v>157385404.71000001</v>
      </c>
      <c r="E14" s="17">
        <f t="shared" si="0"/>
        <v>99.288757481076914</v>
      </c>
      <c r="F14" s="17">
        <v>157359204.71000001</v>
      </c>
      <c r="G14" s="17">
        <f t="shared" si="1"/>
        <v>99.27222884901731</v>
      </c>
    </row>
    <row r="15" spans="2:7" x14ac:dyDescent="0.25">
      <c r="B15" s="53" t="s">
        <v>32</v>
      </c>
      <c r="C15" s="57">
        <v>58855390.830000006</v>
      </c>
      <c r="D15" s="17">
        <v>58498964.129999995</v>
      </c>
      <c r="E15" s="17">
        <f t="shared" si="0"/>
        <v>99.394402628249424</v>
      </c>
      <c r="F15" s="17">
        <v>58456073.709999993</v>
      </c>
      <c r="G15" s="17">
        <f t="shared" si="1"/>
        <v>99.321528386153418</v>
      </c>
    </row>
    <row r="16" spans="2:7" x14ac:dyDescent="0.25">
      <c r="B16" s="53" t="s">
        <v>33</v>
      </c>
      <c r="C16" s="57">
        <v>57402227.300000004</v>
      </c>
      <c r="D16" s="17">
        <v>55591651.490000002</v>
      </c>
      <c r="E16" s="17">
        <f t="shared" si="0"/>
        <v>96.845809134657031</v>
      </c>
      <c r="F16" s="17">
        <v>55345376.240000002</v>
      </c>
      <c r="G16" s="17">
        <f t="shared" si="1"/>
        <v>96.416774824345524</v>
      </c>
    </row>
    <row r="17" spans="2:7" x14ac:dyDescent="0.25">
      <c r="B17" s="53" t="s">
        <v>34</v>
      </c>
      <c r="C17" s="57">
        <v>96152620.730000019</v>
      </c>
      <c r="D17" s="17">
        <v>95687000.069999978</v>
      </c>
      <c r="E17" s="17">
        <f t="shared" si="0"/>
        <v>99.515748342099258</v>
      </c>
      <c r="F17" s="17">
        <v>95565345.289999977</v>
      </c>
      <c r="G17" s="17">
        <f t="shared" si="1"/>
        <v>99.389225758443828</v>
      </c>
    </row>
    <row r="18" spans="2:7" x14ac:dyDescent="0.25">
      <c r="B18" s="53" t="s">
        <v>42</v>
      </c>
      <c r="C18" s="57">
        <v>59820510.88000001</v>
      </c>
      <c r="D18" s="17">
        <v>59752510.880000003</v>
      </c>
      <c r="E18" s="17">
        <f t="shared" si="0"/>
        <v>99.886326614400843</v>
      </c>
      <c r="F18" s="17">
        <v>59752510.880000003</v>
      </c>
      <c r="G18" s="17">
        <f t="shared" si="1"/>
        <v>99.886326614400843</v>
      </c>
    </row>
    <row r="19" spans="2:7" x14ac:dyDescent="0.25">
      <c r="B19" s="53" t="s">
        <v>2</v>
      </c>
      <c r="C19" s="57">
        <v>59269446.25</v>
      </c>
      <c r="D19" s="17">
        <v>59257306.00999999</v>
      </c>
      <c r="E19" s="17">
        <f t="shared" si="0"/>
        <v>99.979516866162712</v>
      </c>
      <c r="F19" s="17">
        <v>59228628.059999987</v>
      </c>
      <c r="G19" s="17">
        <f t="shared" si="1"/>
        <v>99.931131143308079</v>
      </c>
    </row>
    <row r="20" spans="2:7" x14ac:dyDescent="0.25">
      <c r="B20" s="53" t="s">
        <v>3</v>
      </c>
      <c r="C20" s="57">
        <v>43241809.799999997</v>
      </c>
      <c r="D20" s="17">
        <v>43233244.970000006</v>
      </c>
      <c r="E20" s="17">
        <f t="shared" si="0"/>
        <v>99.980193174060929</v>
      </c>
      <c r="F20" s="17">
        <v>43233169.470000006</v>
      </c>
      <c r="G20" s="17">
        <f t="shared" si="1"/>
        <v>99.980018574523243</v>
      </c>
    </row>
    <row r="21" spans="2:7" x14ac:dyDescent="0.25">
      <c r="B21" s="53" t="s">
        <v>4</v>
      </c>
      <c r="C21" s="57">
        <v>22757596.300000001</v>
      </c>
      <c r="D21" s="17">
        <v>22757596.300000001</v>
      </c>
      <c r="E21" s="17">
        <f t="shared" si="0"/>
        <v>100</v>
      </c>
      <c r="F21" s="17">
        <v>22757596.300000001</v>
      </c>
      <c r="G21" s="17">
        <f t="shared" si="1"/>
        <v>100</v>
      </c>
    </row>
    <row r="22" spans="2:7" x14ac:dyDescent="0.25">
      <c r="B22" s="53" t="s">
        <v>5</v>
      </c>
      <c r="C22" s="57">
        <v>46110759.890000001</v>
      </c>
      <c r="D22" s="17">
        <v>46025062.299999997</v>
      </c>
      <c r="E22" s="17">
        <f t="shared" si="0"/>
        <v>99.814148389216669</v>
      </c>
      <c r="F22" s="17">
        <v>46025062.299999997</v>
      </c>
      <c r="G22" s="17">
        <f t="shared" si="1"/>
        <v>99.814148389216669</v>
      </c>
    </row>
    <row r="23" spans="2:7" x14ac:dyDescent="0.25">
      <c r="B23" s="53" t="s">
        <v>6</v>
      </c>
      <c r="C23" s="57">
        <v>37924974.079999998</v>
      </c>
      <c r="D23" s="17">
        <v>37909266.979999997</v>
      </c>
      <c r="E23" s="17">
        <f t="shared" si="0"/>
        <v>99.958583755477676</v>
      </c>
      <c r="F23" s="17">
        <v>37909263.469999999</v>
      </c>
      <c r="G23" s="17">
        <f t="shared" si="1"/>
        <v>99.958574500362587</v>
      </c>
    </row>
    <row r="24" spans="2:7" x14ac:dyDescent="0.25">
      <c r="B24" s="53" t="s">
        <v>39</v>
      </c>
      <c r="C24" s="57">
        <v>57140173.340000004</v>
      </c>
      <c r="D24" s="17">
        <v>56639133.770000003</v>
      </c>
      <c r="E24" s="17">
        <f t="shared" si="0"/>
        <v>99.12313956939073</v>
      </c>
      <c r="F24" s="17">
        <v>43867806.650000006</v>
      </c>
      <c r="G24" s="17">
        <f t="shared" si="1"/>
        <v>76.772267366033873</v>
      </c>
    </row>
    <row r="25" spans="2:7" x14ac:dyDescent="0.25">
      <c r="B25" s="53" t="s">
        <v>7</v>
      </c>
      <c r="C25" s="57">
        <v>52344278.079999998</v>
      </c>
      <c r="D25" s="17">
        <v>52096803.820000008</v>
      </c>
      <c r="E25" s="17">
        <f t="shared" si="0"/>
        <v>99.527218123780855</v>
      </c>
      <c r="F25" s="17">
        <v>50999362.100000009</v>
      </c>
      <c r="G25" s="17">
        <f t="shared" si="1"/>
        <v>97.430634198556533</v>
      </c>
    </row>
    <row r="26" spans="2:7" x14ac:dyDescent="0.25">
      <c r="B26" s="53" t="s">
        <v>40</v>
      </c>
      <c r="C26" s="57">
        <v>2378059.2800000003</v>
      </c>
      <c r="D26" s="17">
        <v>2372885.89</v>
      </c>
      <c r="E26" s="17">
        <f t="shared" si="0"/>
        <v>99.782453278456529</v>
      </c>
      <c r="F26" s="17">
        <v>2369618.89</v>
      </c>
      <c r="G26" s="17">
        <f t="shared" si="1"/>
        <v>99.645072346556461</v>
      </c>
    </row>
    <row r="27" spans="2:7" x14ac:dyDescent="0.25">
      <c r="B27" s="53" t="s">
        <v>41</v>
      </c>
      <c r="C27" s="57">
        <v>12896443.549999999</v>
      </c>
      <c r="D27" s="17">
        <v>12330658.02</v>
      </c>
      <c r="E27" s="17">
        <f t="shared" si="0"/>
        <v>95.612856150562536</v>
      </c>
      <c r="F27" s="17">
        <v>12325658.02</v>
      </c>
      <c r="G27" s="17">
        <f t="shared" si="1"/>
        <v>95.574085771887098</v>
      </c>
    </row>
    <row r="28" spans="2:7" x14ac:dyDescent="0.25">
      <c r="B28" s="53" t="s">
        <v>43</v>
      </c>
      <c r="C28" s="57">
        <v>118348635.67999999</v>
      </c>
      <c r="D28" s="17">
        <v>114783633.14000002</v>
      </c>
      <c r="E28" s="17">
        <f t="shared" si="0"/>
        <v>96.987711333116422</v>
      </c>
      <c r="F28" s="17">
        <v>114190366.04000001</v>
      </c>
      <c r="G28" s="17">
        <f t="shared" si="1"/>
        <v>96.486423678559817</v>
      </c>
    </row>
    <row r="29" spans="2:7" x14ac:dyDescent="0.25">
      <c r="B29" s="53" t="s">
        <v>44</v>
      </c>
      <c r="C29" s="57">
        <v>36845915.839999996</v>
      </c>
      <c r="D29" s="17">
        <v>34517879.469999991</v>
      </c>
      <c r="E29" s="17">
        <f t="shared" si="0"/>
        <v>93.681697640223433</v>
      </c>
      <c r="F29" s="17">
        <v>33845878.389999993</v>
      </c>
      <c r="G29" s="17">
        <f t="shared" si="1"/>
        <v>91.857883345803131</v>
      </c>
    </row>
    <row r="30" spans="2:7" x14ac:dyDescent="0.25">
      <c r="B30" s="53" t="s">
        <v>35</v>
      </c>
      <c r="C30" s="57">
        <v>55226685.32</v>
      </c>
      <c r="D30" s="17">
        <v>48196490.310000002</v>
      </c>
      <c r="E30" s="17">
        <f t="shared" si="0"/>
        <v>87.270293393012921</v>
      </c>
      <c r="F30" s="17">
        <v>48171926.990000002</v>
      </c>
      <c r="G30" s="17">
        <f t="shared" si="1"/>
        <v>87.225816126529025</v>
      </c>
    </row>
    <row r="31" spans="2:7" x14ac:dyDescent="0.25">
      <c r="B31" s="53" t="s">
        <v>45</v>
      </c>
      <c r="C31" s="57">
        <v>33654461.490000002</v>
      </c>
      <c r="D31" s="17">
        <v>30479455.689999998</v>
      </c>
      <c r="E31" s="17">
        <f t="shared" si="0"/>
        <v>90.5658695476574</v>
      </c>
      <c r="F31" s="17">
        <v>28351913.709999997</v>
      </c>
      <c r="G31" s="17">
        <f t="shared" si="1"/>
        <v>84.244146109496981</v>
      </c>
    </row>
    <row r="32" spans="2:7" x14ac:dyDescent="0.25">
      <c r="B32" s="53" t="s">
        <v>46</v>
      </c>
      <c r="C32" s="57">
        <v>70497931.090000004</v>
      </c>
      <c r="D32" s="17">
        <v>66098852.919999994</v>
      </c>
      <c r="E32" s="17">
        <f t="shared" si="0"/>
        <v>93.759989687663307</v>
      </c>
      <c r="F32" s="17">
        <v>65191958.619999997</v>
      </c>
      <c r="G32" s="17">
        <f t="shared" si="1"/>
        <v>92.473577042670627</v>
      </c>
    </row>
    <row r="33" spans="2:8" x14ac:dyDescent="0.25">
      <c r="B33" s="53" t="s">
        <v>47</v>
      </c>
      <c r="C33" s="57">
        <v>33908987.689999998</v>
      </c>
      <c r="D33" s="17">
        <v>33778655.770000003</v>
      </c>
      <c r="E33" s="17">
        <f t="shared" si="0"/>
        <v>99.615641961383503</v>
      </c>
      <c r="F33" s="17">
        <v>33694191.810000002</v>
      </c>
      <c r="G33" s="17">
        <f t="shared" si="1"/>
        <v>99.36655177688084</v>
      </c>
    </row>
    <row r="34" spans="2:8" x14ac:dyDescent="0.25">
      <c r="B34" s="53" t="s">
        <v>48</v>
      </c>
      <c r="C34" s="57">
        <v>1385273.46</v>
      </c>
      <c r="D34" s="17">
        <v>1347273.46</v>
      </c>
      <c r="E34" s="17">
        <f t="shared" si="0"/>
        <v>97.256859306320649</v>
      </c>
      <c r="F34" s="17">
        <v>1347273.46</v>
      </c>
      <c r="G34" s="17">
        <f t="shared" si="1"/>
        <v>97.256859306320649</v>
      </c>
    </row>
    <row r="35" spans="2:8" x14ac:dyDescent="0.25">
      <c r="B35" s="53" t="s">
        <v>36</v>
      </c>
      <c r="C35" s="57">
        <v>36616994.200000003</v>
      </c>
      <c r="D35" s="17">
        <v>35183778.130000003</v>
      </c>
      <c r="E35" s="17">
        <f t="shared" si="0"/>
        <v>96.085926490383528</v>
      </c>
      <c r="F35" s="17">
        <v>35120793.590000004</v>
      </c>
      <c r="G35" s="17">
        <f t="shared" si="1"/>
        <v>95.913917450930484</v>
      </c>
    </row>
    <row r="36" spans="2:8" x14ac:dyDescent="0.25">
      <c r="B36" s="53" t="s">
        <v>49</v>
      </c>
      <c r="C36" s="57">
        <v>29360119.830000002</v>
      </c>
      <c r="D36" s="17">
        <v>14071640.959999999</v>
      </c>
      <c r="E36" s="17">
        <f t="shared" si="0"/>
        <v>47.92773681264638</v>
      </c>
      <c r="F36" s="17">
        <v>13630683.640000001</v>
      </c>
      <c r="G36" s="17">
        <f t="shared" si="1"/>
        <v>46.42584471359087</v>
      </c>
    </row>
    <row r="37" spans="2:8" x14ac:dyDescent="0.25">
      <c r="B37" s="53" t="s">
        <v>37</v>
      </c>
      <c r="C37" s="57">
        <v>39267084.810000002</v>
      </c>
      <c r="D37" s="17">
        <v>37964251.200000003</v>
      </c>
      <c r="E37" s="17">
        <f t="shared" si="0"/>
        <v>96.682122912093007</v>
      </c>
      <c r="F37" s="17">
        <v>37957051.200000003</v>
      </c>
      <c r="G37" s="17">
        <f t="shared" si="1"/>
        <v>96.663786944361149</v>
      </c>
    </row>
    <row r="38" spans="2:8" x14ac:dyDescent="0.25">
      <c r="B38" s="53" t="s">
        <v>50</v>
      </c>
      <c r="C38" s="57">
        <v>8596943.870000001</v>
      </c>
      <c r="D38" s="17">
        <v>8221419.0600000005</v>
      </c>
      <c r="E38" s="17">
        <f t="shared" si="0"/>
        <v>95.631880169528188</v>
      </c>
      <c r="F38" s="17">
        <v>8035200.5800000001</v>
      </c>
      <c r="G38" s="17">
        <f t="shared" si="1"/>
        <v>93.465779252551982</v>
      </c>
    </row>
    <row r="39" spans="2:8" x14ac:dyDescent="0.25">
      <c r="B39" s="53" t="s">
        <v>9</v>
      </c>
      <c r="C39" s="57">
        <v>26982050.599999998</v>
      </c>
      <c r="D39" s="17">
        <v>26849670.82</v>
      </c>
      <c r="E39" s="17">
        <f t="shared" si="0"/>
        <v>99.509378356884412</v>
      </c>
      <c r="F39" s="17">
        <v>26849670.82</v>
      </c>
      <c r="G39" s="17">
        <f t="shared" si="1"/>
        <v>99.509378356884412</v>
      </c>
    </row>
    <row r="40" spans="2:8" x14ac:dyDescent="0.25">
      <c r="B40" s="53" t="s">
        <v>10</v>
      </c>
      <c r="C40" s="57">
        <v>82887313.539999992</v>
      </c>
      <c r="D40" s="17">
        <v>79395684.530000016</v>
      </c>
      <c r="E40" s="17">
        <f t="shared" si="0"/>
        <v>95.787498881460337</v>
      </c>
      <c r="F40" s="17">
        <v>79395684.530000016</v>
      </c>
      <c r="G40" s="17">
        <f t="shared" si="1"/>
        <v>95.787498881460337</v>
      </c>
    </row>
    <row r="41" spans="2:8" x14ac:dyDescent="0.25">
      <c r="B41" s="53" t="s">
        <v>11</v>
      </c>
      <c r="C41" s="57">
        <v>16350317.379999999</v>
      </c>
      <c r="D41" s="17">
        <v>16275814.379999999</v>
      </c>
      <c r="E41" s="17">
        <f t="shared" si="0"/>
        <v>99.544333004256345</v>
      </c>
      <c r="F41" s="17">
        <v>16275814.379999999</v>
      </c>
      <c r="G41" s="17">
        <f t="shared" si="1"/>
        <v>99.544333004256345</v>
      </c>
    </row>
    <row r="42" spans="2:8" x14ac:dyDescent="0.25">
      <c r="B42" s="53" t="s">
        <v>51</v>
      </c>
      <c r="C42" s="57">
        <v>19975199.689999998</v>
      </c>
      <c r="D42" s="17">
        <v>15911498.909999996</v>
      </c>
      <c r="E42" s="17">
        <f t="shared" si="0"/>
        <v>79.656269558925231</v>
      </c>
      <c r="F42" s="17">
        <v>15735273.909999996</v>
      </c>
      <c r="G42" s="17">
        <f t="shared" si="1"/>
        <v>78.774050593734003</v>
      </c>
    </row>
    <row r="43" spans="2:8" x14ac:dyDescent="0.25">
      <c r="B43" s="53" t="s">
        <v>52</v>
      </c>
      <c r="C43" s="57">
        <v>514043</v>
      </c>
      <c r="D43" s="17">
        <v>472643.33</v>
      </c>
      <c r="E43" s="17">
        <f t="shared" si="0"/>
        <v>91.946263250350654</v>
      </c>
      <c r="F43" s="17">
        <v>472643.33</v>
      </c>
      <c r="G43" s="17">
        <f t="shared" si="1"/>
        <v>91.946263250350654</v>
      </c>
    </row>
    <row r="44" spans="2:8" x14ac:dyDescent="0.25">
      <c r="B44" s="53" t="s">
        <v>53</v>
      </c>
      <c r="C44" s="57">
        <v>23921062.32</v>
      </c>
      <c r="D44" s="17">
        <v>13003592.470000001</v>
      </c>
      <c r="E44" s="17">
        <f t="shared" si="0"/>
        <v>54.360430552985576</v>
      </c>
      <c r="F44" s="17">
        <v>11027746.35</v>
      </c>
      <c r="G44" s="17">
        <f t="shared" si="1"/>
        <v>46.100571130488156</v>
      </c>
    </row>
    <row r="45" spans="2:8" ht="15.75" thickBot="1" x14ac:dyDescent="0.3">
      <c r="B45" s="54" t="s">
        <v>54</v>
      </c>
      <c r="C45" s="57">
        <v>8112664.6200000001</v>
      </c>
      <c r="D45" s="17">
        <v>7315347.3900000006</v>
      </c>
      <c r="E45" s="17">
        <f t="shared" si="0"/>
        <v>90.171943900720493</v>
      </c>
      <c r="F45" s="17">
        <v>6399612.8300000001</v>
      </c>
      <c r="G45" s="17">
        <f t="shared" si="1"/>
        <v>78.884227683012483</v>
      </c>
    </row>
    <row r="46" spans="2:8" ht="15.75" thickBot="1" x14ac:dyDescent="0.3">
      <c r="B46" s="55" t="s">
        <v>55</v>
      </c>
      <c r="C46" s="44">
        <f t="shared" ref="C46:F46" si="2">SUM(C6:C45)</f>
        <v>2600697511.7599993</v>
      </c>
      <c r="D46" s="44">
        <f t="shared" si="2"/>
        <v>2514739863.4099998</v>
      </c>
      <c r="E46" s="67">
        <f t="shared" si="0"/>
        <v>96.694823294085126</v>
      </c>
      <c r="F46" s="67">
        <f t="shared" si="2"/>
        <v>2483300890.6700001</v>
      </c>
      <c r="G46" s="67">
        <f t="shared" si="1"/>
        <v>95.485956342129455</v>
      </c>
    </row>
    <row r="47" spans="2:8" x14ac:dyDescent="0.25">
      <c r="B47" s="42"/>
      <c r="C47" s="34"/>
      <c r="D47" s="43"/>
      <c r="E47" s="43"/>
      <c r="F47" s="43"/>
    </row>
    <row r="48" spans="2:8" ht="15.75" thickBot="1" x14ac:dyDescent="0.3">
      <c r="C48" s="25"/>
      <c r="D48" s="25"/>
      <c r="E48" s="25"/>
      <c r="F48" s="25"/>
      <c r="G48" s="25"/>
      <c r="H48" s="25"/>
    </row>
    <row r="49" spans="2:6" ht="15.75" thickBot="1" x14ac:dyDescent="0.3">
      <c r="B49" s="33" t="s">
        <v>23</v>
      </c>
      <c r="D49" s="43"/>
      <c r="E49" s="43"/>
      <c r="F49" s="26"/>
    </row>
  </sheetData>
  <mergeCells count="6">
    <mergeCell ref="G4:G5"/>
    <mergeCell ref="F4:F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showGridLines="0" workbookViewId="0">
      <selection activeCell="D25" sqref="D25"/>
    </sheetView>
  </sheetViews>
  <sheetFormatPr baseColWidth="10" defaultRowHeight="15" x14ac:dyDescent="0.25"/>
  <cols>
    <col min="4" max="4" width="22" bestFit="1" customWidth="1"/>
    <col min="5" max="5" width="15.28515625" bestFit="1" customWidth="1"/>
    <col min="6" max="6" width="13.7109375" bestFit="1" customWidth="1"/>
    <col min="7" max="7" width="15.28515625" bestFit="1" customWidth="1"/>
  </cols>
  <sheetData>
    <row r="2" spans="3:8" ht="15.75" thickBot="1" x14ac:dyDescent="0.3">
      <c r="F2" s="61"/>
      <c r="G2" s="61"/>
      <c r="H2" s="61"/>
    </row>
    <row r="3" spans="3:8" ht="15.75" thickBot="1" x14ac:dyDescent="0.3">
      <c r="C3" s="97" t="s">
        <v>59</v>
      </c>
      <c r="D3" s="98"/>
      <c r="E3" s="99"/>
      <c r="F3" s="79"/>
      <c r="G3" s="79"/>
      <c r="H3" s="61"/>
    </row>
    <row r="4" spans="3:8" ht="15.75" thickBot="1" x14ac:dyDescent="0.3"/>
    <row r="5" spans="3:8" ht="19.5" customHeight="1" thickBot="1" x14ac:dyDescent="0.3">
      <c r="C5" s="6" t="s">
        <v>15</v>
      </c>
      <c r="D5" s="7" t="s">
        <v>16</v>
      </c>
      <c r="E5" s="14" t="s">
        <v>65</v>
      </c>
    </row>
    <row r="6" spans="3:8" x14ac:dyDescent="0.25">
      <c r="C6" s="8">
        <v>1</v>
      </c>
      <c r="D6" s="9" t="s">
        <v>17</v>
      </c>
      <c r="E6" s="19">
        <v>2294650786.0300002</v>
      </c>
    </row>
    <row r="7" spans="3:8" x14ac:dyDescent="0.25">
      <c r="C7" s="10">
        <v>2</v>
      </c>
      <c r="D7" s="11" t="s">
        <v>18</v>
      </c>
      <c r="E7" s="19">
        <v>20694357.5</v>
      </c>
    </row>
    <row r="8" spans="3:8" x14ac:dyDescent="0.25">
      <c r="C8" s="10">
        <v>3</v>
      </c>
      <c r="D8" s="11" t="s">
        <v>19</v>
      </c>
      <c r="E8" s="19">
        <v>111019577.09</v>
      </c>
    </row>
    <row r="9" spans="3:8" x14ac:dyDescent="0.25">
      <c r="C9" s="10">
        <v>4</v>
      </c>
      <c r="D9" s="11" t="s">
        <v>20</v>
      </c>
      <c r="E9" s="19">
        <v>32394483.610000003</v>
      </c>
    </row>
    <row r="10" spans="3:8" ht="15.75" thickBot="1" x14ac:dyDescent="0.3">
      <c r="C10" s="12">
        <v>5</v>
      </c>
      <c r="D10" s="13" t="s">
        <v>21</v>
      </c>
      <c r="E10" s="19">
        <v>141938307.53000003</v>
      </c>
    </row>
    <row r="11" spans="3:8" ht="15.75" thickBot="1" x14ac:dyDescent="0.3">
      <c r="C11" s="95" t="s">
        <v>22</v>
      </c>
      <c r="D11" s="96"/>
      <c r="E11" s="4">
        <f>SUM(E6:E10)</f>
        <v>2600697511.7600007</v>
      </c>
    </row>
    <row r="14" spans="3:8" x14ac:dyDescent="0.25">
      <c r="E14" s="46"/>
      <c r="F14" s="46"/>
      <c r="G14" s="46"/>
      <c r="H14" s="32"/>
    </row>
    <row r="15" spans="3:8" x14ac:dyDescent="0.25">
      <c r="E15" s="36"/>
      <c r="F15" s="36"/>
      <c r="G15" s="36"/>
    </row>
  </sheetData>
  <mergeCells count="2">
    <mergeCell ref="C11:D11"/>
    <mergeCell ref="C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baseColWidth="10" defaultRowHeight="15" x14ac:dyDescent="0.25"/>
  <cols>
    <col min="1" max="1" width="9.140625" customWidth="1"/>
    <col min="2" max="2" width="71.85546875" bestFit="1" customWidth="1"/>
    <col min="3" max="3" width="16.28515625" style="20" bestFit="1" customWidth="1"/>
    <col min="4" max="4" width="16.28515625" style="27" bestFit="1" customWidth="1"/>
    <col min="5" max="5" width="18.5703125" style="27" customWidth="1"/>
    <col min="6" max="6" width="16.28515625" style="27" bestFit="1" customWidth="1"/>
    <col min="7" max="7" width="18" customWidth="1"/>
    <col min="8" max="8" width="27.140625" bestFit="1" customWidth="1"/>
    <col min="9" max="9" width="20.28515625" bestFit="1" customWidth="1"/>
  </cols>
  <sheetData>
    <row r="2" spans="2:7" ht="15.75" thickBot="1" x14ac:dyDescent="0.3"/>
    <row r="3" spans="2:7" ht="15.75" thickBot="1" x14ac:dyDescent="0.3">
      <c r="B3" s="91" t="s">
        <v>14</v>
      </c>
    </row>
    <row r="4" spans="2:7" ht="15.75" thickBot="1" x14ac:dyDescent="0.3"/>
    <row r="5" spans="2:7" ht="15" customHeight="1" x14ac:dyDescent="0.25">
      <c r="B5" s="92" t="s">
        <v>0</v>
      </c>
      <c r="C5" s="92" t="s">
        <v>1</v>
      </c>
      <c r="D5" s="101" t="s">
        <v>12</v>
      </c>
      <c r="E5" s="92" t="s">
        <v>61</v>
      </c>
      <c r="F5" s="92" t="s">
        <v>13</v>
      </c>
      <c r="G5" s="92" t="s">
        <v>62</v>
      </c>
    </row>
    <row r="6" spans="2:7" ht="15.75" customHeight="1" thickBot="1" x14ac:dyDescent="0.3">
      <c r="B6" s="100"/>
      <c r="C6" s="94"/>
      <c r="D6" s="102"/>
      <c r="E6" s="94"/>
      <c r="F6" s="94"/>
      <c r="G6" s="94"/>
    </row>
    <row r="7" spans="2:7" x14ac:dyDescent="0.25">
      <c r="B7" s="52" t="s">
        <v>38</v>
      </c>
      <c r="C7" s="77">
        <v>324157567.71999997</v>
      </c>
      <c r="D7" s="1">
        <v>264308215.63999999</v>
      </c>
      <c r="E7" s="78">
        <f>D7*100/C7</f>
        <v>81.536956702582216</v>
      </c>
      <c r="F7" s="1">
        <v>247643667.57999998</v>
      </c>
      <c r="G7" s="76">
        <f>F7*100/C7</f>
        <v>76.396077784588087</v>
      </c>
    </row>
    <row r="8" spans="2:7" x14ac:dyDescent="0.25">
      <c r="B8" s="53" t="s">
        <v>24</v>
      </c>
      <c r="C8" s="21">
        <v>262227869.53999999</v>
      </c>
      <c r="D8" s="1">
        <v>260685573.42999995</v>
      </c>
      <c r="E8" s="73">
        <f t="shared" ref="E8:E47" si="0">D8*100/C8</f>
        <v>99.41184889588375</v>
      </c>
      <c r="F8" s="74">
        <v>259701834.76999998</v>
      </c>
      <c r="G8" s="76">
        <f t="shared" ref="G8:G47" si="1">F8*100/C8</f>
        <v>99.036702401452914</v>
      </c>
    </row>
    <row r="9" spans="2:7" x14ac:dyDescent="0.25">
      <c r="B9" s="53" t="s">
        <v>25</v>
      </c>
      <c r="C9" s="21">
        <v>189327342.20999998</v>
      </c>
      <c r="D9" s="1">
        <v>182223923.05000001</v>
      </c>
      <c r="E9" s="73">
        <f t="shared" si="0"/>
        <v>96.248075382518735</v>
      </c>
      <c r="F9" s="74">
        <v>181583753.05000001</v>
      </c>
      <c r="G9" s="76">
        <f t="shared" si="1"/>
        <v>95.90994672528025</v>
      </c>
    </row>
    <row r="10" spans="2:7" x14ac:dyDescent="0.25">
      <c r="B10" s="53" t="s">
        <v>26</v>
      </c>
      <c r="C10" s="21">
        <v>225497989.11000001</v>
      </c>
      <c r="D10" s="1">
        <v>218524674.08000007</v>
      </c>
      <c r="E10" s="73">
        <f t="shared" si="0"/>
        <v>96.907593252816866</v>
      </c>
      <c r="F10" s="74">
        <v>216817535.33000007</v>
      </c>
      <c r="G10" s="76">
        <f t="shared" si="1"/>
        <v>96.150540492950682</v>
      </c>
    </row>
    <row r="11" spans="2:7" x14ac:dyDescent="0.25">
      <c r="B11" s="53" t="s">
        <v>27</v>
      </c>
      <c r="C11" s="21">
        <v>107275824.37000002</v>
      </c>
      <c r="D11" s="1">
        <v>106484082.67999999</v>
      </c>
      <c r="E11" s="73">
        <f t="shared" si="0"/>
        <v>99.261957020932073</v>
      </c>
      <c r="F11" s="74">
        <v>106466013.98</v>
      </c>
      <c r="G11" s="76">
        <f t="shared" si="1"/>
        <v>99.245113803826911</v>
      </c>
    </row>
    <row r="12" spans="2:7" x14ac:dyDescent="0.25">
      <c r="B12" s="53" t="s">
        <v>28</v>
      </c>
      <c r="C12" s="21">
        <v>203284217.5</v>
      </c>
      <c r="D12" s="1">
        <v>199850422.87</v>
      </c>
      <c r="E12" s="73">
        <f t="shared" si="0"/>
        <v>98.310840520612473</v>
      </c>
      <c r="F12" s="74">
        <v>199390357.65999997</v>
      </c>
      <c r="G12" s="76">
        <f t="shared" si="1"/>
        <v>98.084524274492665</v>
      </c>
    </row>
    <row r="13" spans="2:7" x14ac:dyDescent="0.25">
      <c r="B13" s="53" t="s">
        <v>29</v>
      </c>
      <c r="C13" s="21">
        <v>154917464.81000003</v>
      </c>
      <c r="D13" s="1">
        <v>153621948.96999997</v>
      </c>
      <c r="E13" s="73">
        <f t="shared" si="0"/>
        <v>99.163738031997255</v>
      </c>
      <c r="F13" s="74">
        <v>153449192.96999997</v>
      </c>
      <c r="G13" s="76">
        <f t="shared" si="1"/>
        <v>99.052223168123206</v>
      </c>
    </row>
    <row r="14" spans="2:7" x14ac:dyDescent="0.25">
      <c r="B14" s="53" t="s">
        <v>30</v>
      </c>
      <c r="C14" s="21">
        <v>168494168.87999994</v>
      </c>
      <c r="D14" s="1">
        <v>165827672.91</v>
      </c>
      <c r="E14" s="73">
        <f t="shared" si="0"/>
        <v>98.417455044453803</v>
      </c>
      <c r="F14" s="74">
        <v>165827672.71999997</v>
      </c>
      <c r="G14" s="76">
        <f t="shared" si="1"/>
        <v>98.41745493169023</v>
      </c>
    </row>
    <row r="15" spans="2:7" x14ac:dyDescent="0.25">
      <c r="B15" s="53" t="s">
        <v>31</v>
      </c>
      <c r="C15" s="21">
        <v>205116898.09999999</v>
      </c>
      <c r="D15" s="1">
        <v>200974052.78000006</v>
      </c>
      <c r="E15" s="73">
        <f t="shared" si="0"/>
        <v>97.980251574407021</v>
      </c>
      <c r="F15" s="74">
        <v>200811069.41000006</v>
      </c>
      <c r="G15" s="76">
        <f t="shared" si="1"/>
        <v>97.900792801624391</v>
      </c>
    </row>
    <row r="16" spans="2:7" x14ac:dyDescent="0.25">
      <c r="B16" s="53" t="s">
        <v>32</v>
      </c>
      <c r="C16" s="21">
        <v>81469366.519999996</v>
      </c>
      <c r="D16" s="1">
        <v>80234879.809999987</v>
      </c>
      <c r="E16" s="73">
        <f t="shared" si="0"/>
        <v>98.484722831744435</v>
      </c>
      <c r="F16" s="74">
        <v>80200323.349999979</v>
      </c>
      <c r="G16" s="76">
        <f t="shared" si="1"/>
        <v>98.442306324195513</v>
      </c>
    </row>
    <row r="17" spans="2:7" x14ac:dyDescent="0.25">
      <c r="B17" s="53" t="s">
        <v>33</v>
      </c>
      <c r="C17" s="21">
        <v>75588535.689999998</v>
      </c>
      <c r="D17" s="1">
        <v>73660458.650000006</v>
      </c>
      <c r="E17" s="73">
        <f t="shared" si="0"/>
        <v>97.44924673774959</v>
      </c>
      <c r="F17" s="74">
        <v>73069335.939999998</v>
      </c>
      <c r="G17" s="76">
        <f t="shared" si="1"/>
        <v>96.667219801251846</v>
      </c>
    </row>
    <row r="18" spans="2:7" x14ac:dyDescent="0.25">
      <c r="B18" s="53" t="s">
        <v>34</v>
      </c>
      <c r="C18" s="21">
        <v>125221545.37</v>
      </c>
      <c r="D18" s="1">
        <v>123580377.29000001</v>
      </c>
      <c r="E18" s="73">
        <f t="shared" si="0"/>
        <v>98.689388415427445</v>
      </c>
      <c r="F18" s="74">
        <v>123364247.8</v>
      </c>
      <c r="G18" s="76">
        <f t="shared" si="1"/>
        <v>98.516790729173536</v>
      </c>
    </row>
    <row r="19" spans="2:7" x14ac:dyDescent="0.25">
      <c r="B19" s="53" t="s">
        <v>42</v>
      </c>
      <c r="C19" s="21">
        <v>78119404.690000013</v>
      </c>
      <c r="D19" s="1">
        <v>78085404.689999998</v>
      </c>
      <c r="E19" s="73">
        <f t="shared" si="0"/>
        <v>99.956476882875734</v>
      </c>
      <c r="F19" s="74">
        <v>78085404.689999998</v>
      </c>
      <c r="G19" s="76">
        <f t="shared" si="1"/>
        <v>99.956476882875734</v>
      </c>
    </row>
    <row r="20" spans="2:7" x14ac:dyDescent="0.25">
      <c r="B20" s="53" t="s">
        <v>2</v>
      </c>
      <c r="C20" s="21">
        <v>82929052.679999992</v>
      </c>
      <c r="D20" s="1">
        <v>82902130.259999976</v>
      </c>
      <c r="E20" s="73">
        <f t="shared" si="0"/>
        <v>99.967535599250226</v>
      </c>
      <c r="F20" s="74">
        <v>82902130.259999976</v>
      </c>
      <c r="G20" s="76">
        <f t="shared" si="1"/>
        <v>99.967535599250226</v>
      </c>
    </row>
    <row r="21" spans="2:7" x14ac:dyDescent="0.25">
      <c r="B21" s="53" t="s">
        <v>3</v>
      </c>
      <c r="C21" s="21">
        <v>64911755.859999999</v>
      </c>
      <c r="D21" s="1">
        <v>64909941.74000001</v>
      </c>
      <c r="E21" s="73">
        <f t="shared" si="0"/>
        <v>99.997205251997954</v>
      </c>
      <c r="F21" s="74">
        <v>64909941.74000001</v>
      </c>
      <c r="G21" s="76">
        <f t="shared" si="1"/>
        <v>99.997205251997954</v>
      </c>
    </row>
    <row r="22" spans="2:7" x14ac:dyDescent="0.25">
      <c r="B22" s="53" t="s">
        <v>4</v>
      </c>
      <c r="C22" s="21">
        <v>32151722.460000001</v>
      </c>
      <c r="D22" s="1">
        <v>32151458.460000005</v>
      </c>
      <c r="E22" s="73">
        <f t="shared" si="0"/>
        <v>99.999178893136047</v>
      </c>
      <c r="F22" s="74">
        <v>32151458.460000005</v>
      </c>
      <c r="G22" s="76">
        <f t="shared" si="1"/>
        <v>99.999178893136047</v>
      </c>
    </row>
    <row r="23" spans="2:7" x14ac:dyDescent="0.25">
      <c r="B23" s="53" t="s">
        <v>5</v>
      </c>
      <c r="C23" s="21">
        <v>66632880.25</v>
      </c>
      <c r="D23" s="1">
        <v>66609245.779999994</v>
      </c>
      <c r="E23" s="73">
        <f t="shared" si="0"/>
        <v>99.964530319098714</v>
      </c>
      <c r="F23" s="74">
        <v>66609245.779999994</v>
      </c>
      <c r="G23" s="76">
        <f t="shared" si="1"/>
        <v>99.964530319098714</v>
      </c>
    </row>
    <row r="24" spans="2:7" x14ac:dyDescent="0.25">
      <c r="B24" s="53" t="s">
        <v>6</v>
      </c>
      <c r="C24" s="21">
        <v>52966491.710000001</v>
      </c>
      <c r="D24" s="1">
        <v>52966491.709999986</v>
      </c>
      <c r="E24" s="73">
        <f t="shared" si="0"/>
        <v>99.999999999999986</v>
      </c>
      <c r="F24" s="74">
        <v>52966491.709999986</v>
      </c>
      <c r="G24" s="76">
        <f t="shared" si="1"/>
        <v>99.999999999999986</v>
      </c>
    </row>
    <row r="25" spans="2:7" x14ac:dyDescent="0.25">
      <c r="B25" s="53" t="s">
        <v>39</v>
      </c>
      <c r="C25" s="21">
        <v>131215592.34</v>
      </c>
      <c r="D25" s="1">
        <v>58988175.770000003</v>
      </c>
      <c r="E25" s="73">
        <f t="shared" si="0"/>
        <v>44.955157171529173</v>
      </c>
      <c r="F25" s="74">
        <v>56043201.460000008</v>
      </c>
      <c r="G25" s="76">
        <f t="shared" si="1"/>
        <v>42.710778849196032</v>
      </c>
    </row>
    <row r="26" spans="2:7" x14ac:dyDescent="0.25">
      <c r="B26" s="53" t="s">
        <v>7</v>
      </c>
      <c r="C26" s="21">
        <v>52167665.929999992</v>
      </c>
      <c r="D26" s="1">
        <v>51975105.88000001</v>
      </c>
      <c r="E26" s="73">
        <f t="shared" si="0"/>
        <v>99.630882374039189</v>
      </c>
      <c r="F26" s="74">
        <v>50732891.320000015</v>
      </c>
      <c r="G26" s="76">
        <f t="shared" si="1"/>
        <v>97.249686018298775</v>
      </c>
    </row>
    <row r="27" spans="2:7" x14ac:dyDescent="0.25">
      <c r="B27" s="53" t="s">
        <v>40</v>
      </c>
      <c r="C27" s="21">
        <v>3084927.02</v>
      </c>
      <c r="D27" s="1">
        <v>2950065.16</v>
      </c>
      <c r="E27" s="73">
        <f t="shared" si="0"/>
        <v>95.628361412582137</v>
      </c>
      <c r="F27" s="74">
        <v>2950065.16</v>
      </c>
      <c r="G27" s="76">
        <f t="shared" si="1"/>
        <v>95.628361412582137</v>
      </c>
    </row>
    <row r="28" spans="2:7" x14ac:dyDescent="0.25">
      <c r="B28" s="53" t="s">
        <v>41</v>
      </c>
      <c r="C28" s="21">
        <v>22965673.640000001</v>
      </c>
      <c r="D28" s="1">
        <v>21738355.920000002</v>
      </c>
      <c r="E28" s="73">
        <f t="shared" si="0"/>
        <v>94.655860136136639</v>
      </c>
      <c r="F28" s="74">
        <v>20177950.830000002</v>
      </c>
      <c r="G28" s="76">
        <f t="shared" si="1"/>
        <v>87.861349709574654</v>
      </c>
    </row>
    <row r="29" spans="2:7" x14ac:dyDescent="0.25">
      <c r="B29" s="53" t="s">
        <v>43</v>
      </c>
      <c r="C29" s="21">
        <v>151220120.65000001</v>
      </c>
      <c r="D29" s="1">
        <v>150584676.13</v>
      </c>
      <c r="E29" s="73">
        <f t="shared" si="0"/>
        <v>99.579788379172939</v>
      </c>
      <c r="F29" s="74">
        <v>149226680.75</v>
      </c>
      <c r="G29" s="76">
        <f t="shared" si="1"/>
        <v>98.681762789613273</v>
      </c>
    </row>
    <row r="30" spans="2:7" x14ac:dyDescent="0.25">
      <c r="B30" s="53" t="s">
        <v>44</v>
      </c>
      <c r="C30" s="21">
        <v>45630926.459999993</v>
      </c>
      <c r="D30" s="1">
        <v>44808128.210000008</v>
      </c>
      <c r="E30" s="73">
        <f t="shared" si="0"/>
        <v>98.196840796731905</v>
      </c>
      <c r="F30" s="74">
        <v>43536070.95000001</v>
      </c>
      <c r="G30" s="76">
        <f t="shared" si="1"/>
        <v>95.409132199329036</v>
      </c>
    </row>
    <row r="31" spans="2:7" x14ac:dyDescent="0.25">
      <c r="B31" s="53" t="s">
        <v>35</v>
      </c>
      <c r="C31" s="21">
        <v>63462382.32</v>
      </c>
      <c r="D31" s="1">
        <v>59520200.410000011</v>
      </c>
      <c r="E31" s="73">
        <f t="shared" si="0"/>
        <v>93.788159590161456</v>
      </c>
      <c r="F31" s="74">
        <v>58981820.410000011</v>
      </c>
      <c r="G31" s="76">
        <f t="shared" si="1"/>
        <v>92.93981450710848</v>
      </c>
    </row>
    <row r="32" spans="2:7" x14ac:dyDescent="0.25">
      <c r="B32" s="53" t="s">
        <v>45</v>
      </c>
      <c r="C32" s="21">
        <v>46925557.31000001</v>
      </c>
      <c r="D32" s="1">
        <v>43996149.399999991</v>
      </c>
      <c r="E32" s="73">
        <f t="shared" si="0"/>
        <v>93.757329528027256</v>
      </c>
      <c r="F32" s="74">
        <v>39718921.759999998</v>
      </c>
      <c r="G32" s="76">
        <f t="shared" si="1"/>
        <v>84.642408181981779</v>
      </c>
    </row>
    <row r="33" spans="2:7" x14ac:dyDescent="0.25">
      <c r="B33" s="53" t="s">
        <v>46</v>
      </c>
      <c r="C33" s="21">
        <v>119989969.95</v>
      </c>
      <c r="D33" s="1">
        <v>98354951.549999997</v>
      </c>
      <c r="E33" s="73">
        <f t="shared" si="0"/>
        <v>81.969310927392229</v>
      </c>
      <c r="F33" s="74">
        <v>97256637.299999997</v>
      </c>
      <c r="G33" s="76">
        <f t="shared" si="1"/>
        <v>81.053972544977711</v>
      </c>
    </row>
    <row r="34" spans="2:7" x14ac:dyDescent="0.25">
      <c r="B34" s="53" t="s">
        <v>47</v>
      </c>
      <c r="C34" s="21">
        <v>43292483.619999997</v>
      </c>
      <c r="D34" s="1">
        <v>43179135.030000001</v>
      </c>
      <c r="E34" s="73">
        <f t="shared" si="0"/>
        <v>99.73817951634534</v>
      </c>
      <c r="F34" s="74">
        <v>43064705.810000002</v>
      </c>
      <c r="G34" s="76">
        <f t="shared" si="1"/>
        <v>99.473862918100707</v>
      </c>
    </row>
    <row r="35" spans="2:7" x14ac:dyDescent="0.25">
      <c r="B35" s="53" t="s">
        <v>48</v>
      </c>
      <c r="C35" s="21">
        <v>2465549.15</v>
      </c>
      <c r="D35" s="1">
        <v>2447730.63</v>
      </c>
      <c r="E35" s="73">
        <f t="shared" si="0"/>
        <v>99.277300150353938</v>
      </c>
      <c r="F35" s="74">
        <v>2447730.63</v>
      </c>
      <c r="G35" s="76">
        <f t="shared" si="1"/>
        <v>99.277300150353938</v>
      </c>
    </row>
    <row r="36" spans="2:7" x14ac:dyDescent="0.25">
      <c r="B36" s="53" t="s">
        <v>36</v>
      </c>
      <c r="C36" s="21">
        <v>49761561.659999996</v>
      </c>
      <c r="D36" s="1">
        <v>46809907.770000003</v>
      </c>
      <c r="E36" s="73">
        <f t="shared" si="0"/>
        <v>94.068405830654157</v>
      </c>
      <c r="F36" s="74">
        <v>46500911.729999997</v>
      </c>
      <c r="G36" s="76">
        <f t="shared" si="1"/>
        <v>93.447452569357338</v>
      </c>
    </row>
    <row r="37" spans="2:7" x14ac:dyDescent="0.25">
      <c r="B37" s="53" t="s">
        <v>49</v>
      </c>
      <c r="C37" s="21">
        <v>13109781.32</v>
      </c>
      <c r="D37" s="1">
        <v>12140551.689999998</v>
      </c>
      <c r="E37" s="73">
        <f t="shared" si="0"/>
        <v>92.606820767319988</v>
      </c>
      <c r="F37" s="74">
        <v>11830369.689999998</v>
      </c>
      <c r="G37" s="76">
        <f t="shared" si="1"/>
        <v>90.240785877578602</v>
      </c>
    </row>
    <row r="38" spans="2:7" x14ac:dyDescent="0.25">
      <c r="B38" s="53" t="s">
        <v>37</v>
      </c>
      <c r="C38" s="21">
        <v>45997765.859999999</v>
      </c>
      <c r="D38" s="1">
        <v>44040434.770000003</v>
      </c>
      <c r="E38" s="73">
        <f t="shared" si="0"/>
        <v>95.744725741773237</v>
      </c>
      <c r="F38" s="74">
        <v>44028814.770000003</v>
      </c>
      <c r="G38" s="76">
        <f t="shared" si="1"/>
        <v>95.719463645271929</v>
      </c>
    </row>
    <row r="39" spans="2:7" x14ac:dyDescent="0.25">
      <c r="B39" s="53" t="s">
        <v>50</v>
      </c>
      <c r="C39" s="21">
        <v>12373889.339999998</v>
      </c>
      <c r="D39" s="1">
        <v>11716424.220000003</v>
      </c>
      <c r="E39" s="73">
        <f t="shared" si="0"/>
        <v>94.68667367280662</v>
      </c>
      <c r="F39" s="74">
        <v>10826064.220000001</v>
      </c>
      <c r="G39" s="76">
        <f t="shared" si="1"/>
        <v>87.491199593999298</v>
      </c>
    </row>
    <row r="40" spans="2:7" x14ac:dyDescent="0.25">
      <c r="B40" s="53" t="s">
        <v>9</v>
      </c>
      <c r="C40" s="21">
        <v>35109143.57</v>
      </c>
      <c r="D40" s="1">
        <v>34932798.150000013</v>
      </c>
      <c r="E40" s="73">
        <f t="shared" si="0"/>
        <v>99.497722239654209</v>
      </c>
      <c r="F40" s="74">
        <v>34928798.150000013</v>
      </c>
      <c r="G40" s="76">
        <f t="shared" si="1"/>
        <v>99.486329196152511</v>
      </c>
    </row>
    <row r="41" spans="2:7" x14ac:dyDescent="0.25">
      <c r="B41" s="53" t="s">
        <v>10</v>
      </c>
      <c r="C41" s="21">
        <v>109689417.69</v>
      </c>
      <c r="D41" s="1">
        <v>105100465.36999999</v>
      </c>
      <c r="E41" s="73">
        <f t="shared" si="0"/>
        <v>95.816412907789214</v>
      </c>
      <c r="F41" s="74">
        <v>105100465.36999999</v>
      </c>
      <c r="G41" s="76">
        <f t="shared" si="1"/>
        <v>95.816412907789214</v>
      </c>
    </row>
    <row r="42" spans="2:7" x14ac:dyDescent="0.25">
      <c r="B42" s="53" t="s">
        <v>11</v>
      </c>
      <c r="C42" s="21">
        <v>21325233.169999998</v>
      </c>
      <c r="D42" s="1">
        <v>21182610.34</v>
      </c>
      <c r="E42" s="73">
        <f t="shared" si="0"/>
        <v>99.331201544841079</v>
      </c>
      <c r="F42" s="74">
        <v>21182610.34</v>
      </c>
      <c r="G42" s="76">
        <f t="shared" si="1"/>
        <v>99.331201544841079</v>
      </c>
    </row>
    <row r="43" spans="2:7" x14ac:dyDescent="0.25">
      <c r="B43" s="53" t="s">
        <v>51</v>
      </c>
      <c r="C43" s="21">
        <v>31969630.629999999</v>
      </c>
      <c r="D43" s="1">
        <v>23222833.029999997</v>
      </c>
      <c r="E43" s="73">
        <f t="shared" si="0"/>
        <v>72.640291965737973</v>
      </c>
      <c r="F43" s="74">
        <v>22648286.029999997</v>
      </c>
      <c r="G43" s="76">
        <f t="shared" si="1"/>
        <v>70.843127004248387</v>
      </c>
    </row>
    <row r="44" spans="2:7" x14ac:dyDescent="0.25">
      <c r="B44" s="53" t="s">
        <v>52</v>
      </c>
      <c r="C44" s="21">
        <v>1843775.97</v>
      </c>
      <c r="D44" s="1">
        <v>1638042.0899999999</v>
      </c>
      <c r="E44" s="73">
        <f t="shared" si="0"/>
        <v>88.841709440437057</v>
      </c>
      <c r="F44" s="74">
        <v>1576042.0899999999</v>
      </c>
      <c r="G44" s="76">
        <f t="shared" si="1"/>
        <v>85.479044940584615</v>
      </c>
    </row>
    <row r="45" spans="2:7" x14ac:dyDescent="0.25">
      <c r="B45" s="53" t="s">
        <v>53</v>
      </c>
      <c r="C45" s="21">
        <v>25603810.460000001</v>
      </c>
      <c r="D45" s="1">
        <v>8618014.8100000005</v>
      </c>
      <c r="E45" s="73">
        <f t="shared" si="0"/>
        <v>33.659110324471598</v>
      </c>
      <c r="F45" s="74">
        <v>8578134.040000001</v>
      </c>
      <c r="G45" s="76">
        <f t="shared" si="1"/>
        <v>33.503349251086441</v>
      </c>
    </row>
    <row r="46" spans="2:7" ht="15.75" thickBot="1" x14ac:dyDescent="0.3">
      <c r="B46" s="54" t="s">
        <v>54</v>
      </c>
      <c r="C46" s="30">
        <v>10381821.260000002</v>
      </c>
      <c r="D46" s="2">
        <v>9146004.290000001</v>
      </c>
      <c r="E46" s="73">
        <f t="shared" si="0"/>
        <v>88.096337443590315</v>
      </c>
      <c r="F46" s="75">
        <v>9010904.290000001</v>
      </c>
      <c r="G46" s="76">
        <f t="shared" si="1"/>
        <v>86.795024344312395</v>
      </c>
    </row>
    <row r="47" spans="2:7" ht="15.75" thickBot="1" x14ac:dyDescent="0.3">
      <c r="B47" s="55" t="s">
        <v>55</v>
      </c>
      <c r="C47" s="40">
        <f t="shared" ref="C47:F47" si="2">SUM(C7:C46)</f>
        <v>3539876776.7900004</v>
      </c>
      <c r="D47" s="40">
        <f t="shared" si="2"/>
        <v>3304691715.4200015</v>
      </c>
      <c r="E47" s="40">
        <f t="shared" si="0"/>
        <v>93.356122933090688</v>
      </c>
      <c r="F47" s="40">
        <f t="shared" si="2"/>
        <v>3266297754.3000007</v>
      </c>
      <c r="G47" s="40">
        <f t="shared" si="1"/>
        <v>92.271510006117097</v>
      </c>
    </row>
    <row r="48" spans="2:7" ht="15.75" thickBot="1" x14ac:dyDescent="0.3">
      <c r="B48" s="41"/>
      <c r="C48" s="56"/>
      <c r="D48" s="56"/>
      <c r="E48" s="56"/>
      <c r="F48" s="56"/>
    </row>
    <row r="49" spans="2:5" ht="15.75" thickBot="1" x14ac:dyDescent="0.3">
      <c r="B49" s="33" t="s">
        <v>23</v>
      </c>
      <c r="C49" s="26"/>
      <c r="D49" s="28"/>
      <c r="E49" s="28"/>
    </row>
    <row r="50" spans="2:5" x14ac:dyDescent="0.25">
      <c r="C50"/>
      <c r="D50" s="39"/>
      <c r="E50" s="39"/>
    </row>
    <row r="51" spans="2:5" x14ac:dyDescent="0.25">
      <c r="C51" s="22"/>
    </row>
    <row r="52" spans="2:5" x14ac:dyDescent="0.25">
      <c r="D52" s="29"/>
      <c r="E52" s="29"/>
    </row>
    <row r="53" spans="2:5" x14ac:dyDescent="0.25">
      <c r="C53" s="24"/>
    </row>
    <row r="55" spans="2:5" x14ac:dyDescent="0.25">
      <c r="C55" s="23"/>
      <c r="D55" s="29"/>
      <c r="E55" s="29"/>
    </row>
  </sheetData>
  <mergeCells count="6"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workbookViewId="0">
      <selection activeCell="B2" sqref="B2:D2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22.7109375" bestFit="1" customWidth="1"/>
    <col min="6" max="7" width="15.28515625" bestFit="1" customWidth="1"/>
    <col min="9" max="9" width="27.7109375" bestFit="1" customWidth="1"/>
    <col min="10" max="10" width="27.140625" bestFit="1" customWidth="1"/>
    <col min="11" max="11" width="20.28515625" bestFit="1" customWidth="1"/>
  </cols>
  <sheetData>
    <row r="1" spans="2:12" ht="15.75" thickBot="1" x14ac:dyDescent="0.3"/>
    <row r="2" spans="2:12" ht="15.75" thickBot="1" x14ac:dyDescent="0.3">
      <c r="B2" s="103" t="s">
        <v>60</v>
      </c>
      <c r="C2" s="104"/>
      <c r="D2" s="105"/>
    </row>
    <row r="3" spans="2:12" ht="15.75" thickBot="1" x14ac:dyDescent="0.3"/>
    <row r="4" spans="2:12" ht="15.75" thickBot="1" x14ac:dyDescent="0.3">
      <c r="B4" s="6" t="s">
        <v>15</v>
      </c>
      <c r="C4" s="7" t="s">
        <v>16</v>
      </c>
      <c r="D4" s="14" t="s">
        <v>65</v>
      </c>
      <c r="F4" s="61"/>
      <c r="G4" s="61"/>
      <c r="H4" s="61"/>
      <c r="I4" s="61"/>
      <c r="J4" s="61"/>
    </row>
    <row r="5" spans="2:12" x14ac:dyDescent="0.25">
      <c r="B5" s="8">
        <v>1</v>
      </c>
      <c r="C5" s="9" t="s">
        <v>17</v>
      </c>
      <c r="D5" s="35">
        <v>2999873704.8900008</v>
      </c>
      <c r="F5" s="45"/>
      <c r="G5" s="45"/>
      <c r="H5" s="45"/>
      <c r="I5" s="45"/>
      <c r="J5" s="61"/>
    </row>
    <row r="6" spans="2:12" x14ac:dyDescent="0.25">
      <c r="B6" s="10">
        <v>2</v>
      </c>
      <c r="C6" s="11" t="s">
        <v>18</v>
      </c>
      <c r="D6" s="18">
        <v>24616183.590000004</v>
      </c>
      <c r="F6" s="45"/>
      <c r="G6" s="45"/>
      <c r="H6" s="45"/>
      <c r="I6" s="45"/>
      <c r="J6" s="61"/>
    </row>
    <row r="7" spans="2:12" x14ac:dyDescent="0.25">
      <c r="B7" s="10">
        <v>3</v>
      </c>
      <c r="C7" s="11" t="s">
        <v>19</v>
      </c>
      <c r="D7" s="18">
        <v>205225323.86999997</v>
      </c>
      <c r="F7" s="45"/>
      <c r="G7" s="45"/>
      <c r="H7" s="45"/>
      <c r="I7" s="45"/>
      <c r="J7" s="61"/>
    </row>
    <row r="8" spans="2:12" x14ac:dyDescent="0.25">
      <c r="B8" s="10">
        <v>4</v>
      </c>
      <c r="C8" s="11" t="s">
        <v>20</v>
      </c>
      <c r="D8" s="18">
        <v>86778108.520000011</v>
      </c>
      <c r="F8" s="45"/>
      <c r="G8" s="45"/>
      <c r="H8" s="45"/>
      <c r="I8" s="45"/>
      <c r="J8" s="61"/>
    </row>
    <row r="9" spans="2:12" ht="15.75" thickBot="1" x14ac:dyDescent="0.3">
      <c r="B9" s="12">
        <v>5</v>
      </c>
      <c r="C9" s="13" t="s">
        <v>21</v>
      </c>
      <c r="D9" s="18">
        <v>223383455.91999999</v>
      </c>
      <c r="F9" s="45"/>
      <c r="G9" s="45"/>
      <c r="H9" s="45"/>
      <c r="I9" s="45"/>
      <c r="J9" s="61"/>
    </row>
    <row r="10" spans="2:12" ht="15.75" thickBot="1" x14ac:dyDescent="0.3">
      <c r="B10" s="95" t="s">
        <v>22</v>
      </c>
      <c r="C10" s="96"/>
      <c r="D10" s="37">
        <f t="shared" ref="D10" si="0">SUM(D5:D9)</f>
        <v>3539876776.7900009</v>
      </c>
      <c r="F10" s="45"/>
      <c r="G10" s="45"/>
      <c r="H10" s="45"/>
      <c r="I10" s="45"/>
      <c r="J10" s="61"/>
    </row>
    <row r="11" spans="2:12" x14ac:dyDescent="0.25">
      <c r="H11" s="61"/>
      <c r="I11" s="61"/>
      <c r="J11" s="61"/>
      <c r="K11" s="61"/>
      <c r="L11" s="61"/>
    </row>
    <row r="12" spans="2:12" x14ac:dyDescent="0.25">
      <c r="H12" s="61"/>
      <c r="I12" s="61"/>
      <c r="J12" s="61"/>
      <c r="K12" s="61"/>
      <c r="L12" s="61"/>
    </row>
    <row r="13" spans="2:12" x14ac:dyDescent="0.25">
      <c r="D13" s="56"/>
      <c r="E13" s="56"/>
      <c r="F13" s="56"/>
      <c r="G13" s="31"/>
    </row>
    <row r="14" spans="2:12" x14ac:dyDescent="0.25">
      <c r="D14" s="34"/>
      <c r="E14" s="34"/>
      <c r="F14" s="34"/>
    </row>
  </sheetData>
  <mergeCells count="2">
    <mergeCell ref="B10:C10"/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showGridLines="0"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8" sqref="F8"/>
    </sheetView>
  </sheetViews>
  <sheetFormatPr baseColWidth="10" defaultRowHeight="15" x14ac:dyDescent="0.25"/>
  <cols>
    <col min="1" max="1" width="7.28515625" customWidth="1"/>
    <col min="2" max="2" width="60.85546875" bestFit="1" customWidth="1"/>
    <col min="3" max="4" width="16.28515625" bestFit="1" customWidth="1"/>
    <col min="5" max="5" width="19.28515625" customWidth="1"/>
    <col min="6" max="6" width="16.28515625" bestFit="1" customWidth="1"/>
    <col min="7" max="7" width="18.42578125" customWidth="1"/>
  </cols>
  <sheetData>
    <row r="2" spans="2:7" x14ac:dyDescent="0.25">
      <c r="C2" s="20"/>
      <c r="D2" s="27"/>
      <c r="E2" s="27"/>
      <c r="F2" s="27"/>
    </row>
    <row r="3" spans="2:7" ht="15.75" thickBot="1" x14ac:dyDescent="0.3">
      <c r="C3" s="20"/>
      <c r="D3" s="27"/>
      <c r="E3" s="27"/>
      <c r="F3" s="27"/>
    </row>
    <row r="4" spans="2:7" ht="15.75" customHeight="1" thickBot="1" x14ac:dyDescent="0.3">
      <c r="B4" s="91" t="s">
        <v>63</v>
      </c>
      <c r="C4" s="20"/>
      <c r="D4" s="27"/>
      <c r="E4" s="27"/>
      <c r="F4" s="27"/>
    </row>
    <row r="5" spans="2:7" ht="15.75" thickBot="1" x14ac:dyDescent="0.3">
      <c r="C5" s="20"/>
      <c r="D5" s="27"/>
      <c r="E5" s="27"/>
      <c r="F5" s="27"/>
    </row>
    <row r="6" spans="2:7" ht="15" customHeight="1" x14ac:dyDescent="0.25">
      <c r="B6" s="106" t="s">
        <v>0</v>
      </c>
      <c r="C6" s="92" t="s">
        <v>1</v>
      </c>
      <c r="D6" s="101" t="s">
        <v>66</v>
      </c>
      <c r="E6" s="92" t="s">
        <v>61</v>
      </c>
      <c r="F6" s="92" t="s">
        <v>67</v>
      </c>
      <c r="G6" s="92" t="s">
        <v>62</v>
      </c>
    </row>
    <row r="7" spans="2:7" ht="15.75" thickBot="1" x14ac:dyDescent="0.3">
      <c r="B7" s="107"/>
      <c r="C7" s="94"/>
      <c r="D7" s="102"/>
      <c r="E7" s="93"/>
      <c r="F7" s="94"/>
      <c r="G7" s="93"/>
    </row>
    <row r="8" spans="2:7" x14ac:dyDescent="0.25">
      <c r="B8" s="80" t="s">
        <v>38</v>
      </c>
      <c r="C8" s="81">
        <v>304659429.58999997</v>
      </c>
      <c r="D8" s="82">
        <v>192522585.80000001</v>
      </c>
      <c r="E8" s="83">
        <f>(D8/C8)</f>
        <v>0.63192721807130736</v>
      </c>
      <c r="F8" s="84">
        <v>178489024.83999997</v>
      </c>
      <c r="G8" s="85">
        <f>+F8/C8</f>
        <v>0.58586410760436425</v>
      </c>
    </row>
    <row r="9" spans="2:7" x14ac:dyDescent="0.25">
      <c r="B9" s="80" t="s">
        <v>24</v>
      </c>
      <c r="C9" s="51">
        <v>294125152.49000001</v>
      </c>
      <c r="D9" s="86">
        <v>204906574.46999997</v>
      </c>
      <c r="E9" s="83">
        <f t="shared" ref="E9:E49" si="0">(D9/C9)</f>
        <v>0.69666457538671944</v>
      </c>
      <c r="F9" s="87">
        <v>204627789.35999995</v>
      </c>
      <c r="G9" s="83">
        <f t="shared" ref="G9:G49" si="1">+F9/C9</f>
        <v>0.69571673020027458</v>
      </c>
    </row>
    <row r="10" spans="2:7" x14ac:dyDescent="0.25">
      <c r="B10" s="80" t="s">
        <v>25</v>
      </c>
      <c r="C10" s="51">
        <v>214204597.50999999</v>
      </c>
      <c r="D10" s="86">
        <v>143428976.28000003</v>
      </c>
      <c r="E10" s="83">
        <f t="shared" si="0"/>
        <v>0.66958869206018867</v>
      </c>
      <c r="F10" s="87">
        <v>143049844.95000005</v>
      </c>
      <c r="G10" s="83">
        <f t="shared" si="1"/>
        <v>0.66781874251472062</v>
      </c>
    </row>
    <row r="11" spans="2:7" x14ac:dyDescent="0.25">
      <c r="B11" s="80" t="s">
        <v>26</v>
      </c>
      <c r="C11" s="51">
        <v>251451752.72</v>
      </c>
      <c r="D11" s="86">
        <v>167032037.75000003</v>
      </c>
      <c r="E11" s="83">
        <f t="shared" si="0"/>
        <v>0.66427072368032303</v>
      </c>
      <c r="F11" s="87">
        <v>166391506.02000001</v>
      </c>
      <c r="G11" s="83">
        <f t="shared" si="1"/>
        <v>0.66172338915959983</v>
      </c>
    </row>
    <row r="12" spans="2:7" x14ac:dyDescent="0.25">
      <c r="B12" s="80" t="s">
        <v>27</v>
      </c>
      <c r="C12" s="51">
        <v>121783273.14</v>
      </c>
      <c r="D12" s="86">
        <v>84104592.769999996</v>
      </c>
      <c r="E12" s="83">
        <f t="shared" si="0"/>
        <v>0.69060873961988833</v>
      </c>
      <c r="F12" s="87">
        <v>83070233.969999999</v>
      </c>
      <c r="G12" s="83">
        <f t="shared" si="1"/>
        <v>0.68211530063331327</v>
      </c>
    </row>
    <row r="13" spans="2:7" x14ac:dyDescent="0.25">
      <c r="B13" s="80" t="s">
        <v>28</v>
      </c>
      <c r="C13" s="51">
        <v>223966655.09999999</v>
      </c>
      <c r="D13" s="86">
        <v>155105171.06</v>
      </c>
      <c r="E13" s="83">
        <f t="shared" si="0"/>
        <v>0.69253689122046458</v>
      </c>
      <c r="F13" s="87">
        <v>154641609.41</v>
      </c>
      <c r="G13" s="83">
        <f t="shared" si="1"/>
        <v>0.69046711145886108</v>
      </c>
    </row>
    <row r="14" spans="2:7" x14ac:dyDescent="0.25">
      <c r="B14" s="80" t="s">
        <v>29</v>
      </c>
      <c r="C14" s="51">
        <v>172155742.89999998</v>
      </c>
      <c r="D14" s="86">
        <v>121864574.44</v>
      </c>
      <c r="E14" s="83">
        <f t="shared" si="0"/>
        <v>0.70787400052513738</v>
      </c>
      <c r="F14" s="87">
        <v>121260650.39</v>
      </c>
      <c r="G14" s="83">
        <f t="shared" si="1"/>
        <v>0.70436599062766447</v>
      </c>
    </row>
    <row r="15" spans="2:7" x14ac:dyDescent="0.25">
      <c r="B15" s="80" t="s">
        <v>30</v>
      </c>
      <c r="C15" s="51">
        <v>186386913.38</v>
      </c>
      <c r="D15" s="86">
        <v>127822785.17</v>
      </c>
      <c r="E15" s="83">
        <f t="shared" si="0"/>
        <v>0.68579270321086749</v>
      </c>
      <c r="F15" s="87">
        <v>127714715.41000001</v>
      </c>
      <c r="G15" s="83">
        <f t="shared" si="1"/>
        <v>0.68521288911319178</v>
      </c>
    </row>
    <row r="16" spans="2:7" x14ac:dyDescent="0.25">
      <c r="B16" s="80" t="s">
        <v>31</v>
      </c>
      <c r="C16" s="51">
        <v>228971204.96000004</v>
      </c>
      <c r="D16" s="86">
        <v>153845973.88</v>
      </c>
      <c r="E16" s="83">
        <f t="shared" si="0"/>
        <v>0.67190096635459473</v>
      </c>
      <c r="F16" s="87">
        <v>153752649.88</v>
      </c>
      <c r="G16" s="83">
        <f t="shared" si="1"/>
        <v>0.67149338672021974</v>
      </c>
    </row>
    <row r="17" spans="2:7" x14ac:dyDescent="0.25">
      <c r="B17" s="80" t="s">
        <v>32</v>
      </c>
      <c r="C17" s="51">
        <v>92519179.399999991</v>
      </c>
      <c r="D17" s="86">
        <v>61851734.950000003</v>
      </c>
      <c r="E17" s="83">
        <f t="shared" si="0"/>
        <v>0.66852878885348188</v>
      </c>
      <c r="F17" s="87">
        <v>61761076.650000006</v>
      </c>
      <c r="G17" s="83">
        <f t="shared" si="1"/>
        <v>0.66754890229819752</v>
      </c>
    </row>
    <row r="18" spans="2:7" x14ac:dyDescent="0.25">
      <c r="B18" s="80" t="s">
        <v>33</v>
      </c>
      <c r="C18" s="51">
        <v>82264193.769999996</v>
      </c>
      <c r="D18" s="86">
        <v>54968606.850000001</v>
      </c>
      <c r="E18" s="83">
        <f t="shared" si="0"/>
        <v>0.66819601981009003</v>
      </c>
      <c r="F18" s="87">
        <v>54869012.190000005</v>
      </c>
      <c r="G18" s="83">
        <f t="shared" si="1"/>
        <v>0.66698535140825232</v>
      </c>
    </row>
    <row r="19" spans="2:7" x14ac:dyDescent="0.25">
      <c r="B19" s="80" t="s">
        <v>34</v>
      </c>
      <c r="C19" s="51">
        <v>139413143.73999998</v>
      </c>
      <c r="D19" s="86">
        <v>98399315.25</v>
      </c>
      <c r="E19" s="83">
        <f t="shared" si="0"/>
        <v>0.70581089135692143</v>
      </c>
      <c r="F19" s="87">
        <v>98190530.159999996</v>
      </c>
      <c r="G19" s="83">
        <f t="shared" si="1"/>
        <v>0.70431329160126732</v>
      </c>
    </row>
    <row r="20" spans="2:7" x14ac:dyDescent="0.25">
      <c r="B20" s="80" t="s">
        <v>42</v>
      </c>
      <c r="C20" s="51">
        <v>88788040.709999993</v>
      </c>
      <c r="D20" s="86">
        <v>60917234.380000003</v>
      </c>
      <c r="E20" s="83">
        <f t="shared" si="0"/>
        <v>0.68609729297854671</v>
      </c>
      <c r="F20" s="87">
        <v>60757089.590000011</v>
      </c>
      <c r="G20" s="83">
        <f t="shared" si="1"/>
        <v>0.68429361774571829</v>
      </c>
    </row>
    <row r="21" spans="2:7" x14ac:dyDescent="0.25">
      <c r="B21" s="80" t="s">
        <v>2</v>
      </c>
      <c r="C21" s="51">
        <v>95526809.270000011</v>
      </c>
      <c r="D21" s="86">
        <v>62808573.68</v>
      </c>
      <c r="E21" s="83">
        <f t="shared" si="0"/>
        <v>0.6574968237709673</v>
      </c>
      <c r="F21" s="87">
        <v>62808573.68</v>
      </c>
      <c r="G21" s="83">
        <f t="shared" si="1"/>
        <v>0.6574968237709673</v>
      </c>
    </row>
    <row r="22" spans="2:7" x14ac:dyDescent="0.25">
      <c r="B22" s="80" t="s">
        <v>3</v>
      </c>
      <c r="C22" s="51">
        <v>74094394.150000006</v>
      </c>
      <c r="D22" s="86">
        <v>50629548.700000003</v>
      </c>
      <c r="E22" s="83">
        <f t="shared" si="0"/>
        <v>0.68331146074969284</v>
      </c>
      <c r="F22" s="87">
        <v>50629548.700000003</v>
      </c>
      <c r="G22" s="83">
        <f t="shared" si="1"/>
        <v>0.68331146074969284</v>
      </c>
    </row>
    <row r="23" spans="2:7" x14ac:dyDescent="0.25">
      <c r="B23" s="80" t="s">
        <v>4</v>
      </c>
      <c r="C23" s="51">
        <v>38010354.890000001</v>
      </c>
      <c r="D23" s="86">
        <v>25071776.919999994</v>
      </c>
      <c r="E23" s="83">
        <f t="shared" si="0"/>
        <v>0.65960386301460272</v>
      </c>
      <c r="F23" s="87">
        <v>25071776.649999999</v>
      </c>
      <c r="G23" s="83">
        <f t="shared" si="1"/>
        <v>0.65960385591127524</v>
      </c>
    </row>
    <row r="24" spans="2:7" x14ac:dyDescent="0.25">
      <c r="B24" s="80" t="s">
        <v>5</v>
      </c>
      <c r="C24" s="51">
        <v>74538430.560000002</v>
      </c>
      <c r="D24" s="86">
        <v>51632979.280000001</v>
      </c>
      <c r="E24" s="83">
        <f t="shared" si="0"/>
        <v>0.69270279629026843</v>
      </c>
      <c r="F24" s="87">
        <v>51632979.280000001</v>
      </c>
      <c r="G24" s="83">
        <f t="shared" si="1"/>
        <v>0.69270279629026843</v>
      </c>
    </row>
    <row r="25" spans="2:7" x14ac:dyDescent="0.25">
      <c r="B25" s="80" t="s">
        <v>6</v>
      </c>
      <c r="C25" s="51">
        <v>60596051.18</v>
      </c>
      <c r="D25" s="86">
        <v>41767179.250000007</v>
      </c>
      <c r="E25" s="83">
        <f t="shared" si="0"/>
        <v>0.68927229475615492</v>
      </c>
      <c r="F25" s="87">
        <v>41767179.250000007</v>
      </c>
      <c r="G25" s="83">
        <f t="shared" si="1"/>
        <v>0.68927229475615492</v>
      </c>
    </row>
    <row r="26" spans="2:7" x14ac:dyDescent="0.25">
      <c r="B26" s="80" t="s">
        <v>39</v>
      </c>
      <c r="C26" s="51">
        <v>122843393.34</v>
      </c>
      <c r="D26" s="86">
        <v>58968966.859999999</v>
      </c>
      <c r="E26" s="83">
        <f t="shared" si="0"/>
        <v>0.48003368562759047</v>
      </c>
      <c r="F26" s="87">
        <v>51159402.059999995</v>
      </c>
      <c r="G26" s="83">
        <f t="shared" si="1"/>
        <v>0.41646034572167406</v>
      </c>
    </row>
    <row r="27" spans="2:7" x14ac:dyDescent="0.25">
      <c r="B27" s="80" t="s">
        <v>7</v>
      </c>
      <c r="C27" s="51">
        <v>79156297.379999995</v>
      </c>
      <c r="D27" s="86">
        <v>56396739.589999996</v>
      </c>
      <c r="E27" s="83">
        <f t="shared" si="0"/>
        <v>0.71247318857349007</v>
      </c>
      <c r="F27" s="87">
        <v>50399196.519999996</v>
      </c>
      <c r="G27" s="83">
        <f t="shared" si="1"/>
        <v>0.63670482561927022</v>
      </c>
    </row>
    <row r="28" spans="2:7" x14ac:dyDescent="0.25">
      <c r="B28" s="80" t="s">
        <v>40</v>
      </c>
      <c r="C28" s="51">
        <v>3564430.21</v>
      </c>
      <c r="D28" s="86">
        <v>2248075.04</v>
      </c>
      <c r="E28" s="83">
        <f t="shared" si="0"/>
        <v>0.63069688773623089</v>
      </c>
      <c r="F28" s="87">
        <v>2248075.04</v>
      </c>
      <c r="G28" s="83">
        <f t="shared" si="1"/>
        <v>0.63069688773623089</v>
      </c>
    </row>
    <row r="29" spans="2:7" x14ac:dyDescent="0.25">
      <c r="B29" s="80" t="s">
        <v>41</v>
      </c>
      <c r="C29" s="51">
        <v>22950683.750000004</v>
      </c>
      <c r="D29" s="86">
        <v>18243855.59</v>
      </c>
      <c r="E29" s="83">
        <f t="shared" si="0"/>
        <v>0.79491555845258843</v>
      </c>
      <c r="F29" s="87">
        <v>17913280.59</v>
      </c>
      <c r="G29" s="83">
        <f t="shared" si="1"/>
        <v>0.78051184814918628</v>
      </c>
    </row>
    <row r="30" spans="2:7" x14ac:dyDescent="0.25">
      <c r="B30" s="80" t="s">
        <v>43</v>
      </c>
      <c r="C30" s="51">
        <v>185285576.83999994</v>
      </c>
      <c r="D30" s="86">
        <v>123562288.13000001</v>
      </c>
      <c r="E30" s="83">
        <f t="shared" si="0"/>
        <v>0.66687483309453721</v>
      </c>
      <c r="F30" s="87">
        <v>121415202.99000001</v>
      </c>
      <c r="G30" s="83">
        <f t="shared" si="1"/>
        <v>0.65528685535434816</v>
      </c>
    </row>
    <row r="31" spans="2:7" x14ac:dyDescent="0.25">
      <c r="B31" s="80" t="s">
        <v>44</v>
      </c>
      <c r="C31" s="51">
        <v>48653086.88000001</v>
      </c>
      <c r="D31" s="86">
        <v>34940716.919999994</v>
      </c>
      <c r="E31" s="83">
        <f t="shared" si="0"/>
        <v>0.71816032980968358</v>
      </c>
      <c r="F31" s="87">
        <v>33466456.119999994</v>
      </c>
      <c r="G31" s="83">
        <f t="shared" si="1"/>
        <v>0.68785884444584267</v>
      </c>
    </row>
    <row r="32" spans="2:7" x14ac:dyDescent="0.25">
      <c r="B32" s="80" t="s">
        <v>35</v>
      </c>
      <c r="C32" s="51">
        <v>68860992.839999989</v>
      </c>
      <c r="D32" s="86">
        <v>48067128.63000001</v>
      </c>
      <c r="E32" s="83">
        <f t="shared" si="0"/>
        <v>0.69803130404589175</v>
      </c>
      <c r="F32" s="87">
        <v>48067128.63000001</v>
      </c>
      <c r="G32" s="83">
        <f t="shared" si="1"/>
        <v>0.69803130404589175</v>
      </c>
    </row>
    <row r="33" spans="2:7" x14ac:dyDescent="0.25">
      <c r="B33" s="80" t="s">
        <v>45</v>
      </c>
      <c r="C33" s="51">
        <v>54834526.969999999</v>
      </c>
      <c r="D33" s="86">
        <v>38803175.609999999</v>
      </c>
      <c r="E33" s="83">
        <f t="shared" si="0"/>
        <v>0.70764129380069674</v>
      </c>
      <c r="F33" s="87">
        <v>38077609.030000001</v>
      </c>
      <c r="G33" s="83">
        <f t="shared" si="1"/>
        <v>0.69440936457484681</v>
      </c>
    </row>
    <row r="34" spans="2:7" x14ac:dyDescent="0.25">
      <c r="B34" s="80" t="s">
        <v>46</v>
      </c>
      <c r="C34" s="51">
        <v>87167148.330000013</v>
      </c>
      <c r="D34" s="86">
        <v>65005158.890000008</v>
      </c>
      <c r="E34" s="83">
        <f t="shared" si="0"/>
        <v>0.74575296009342329</v>
      </c>
      <c r="F34" s="87">
        <v>63827304.980000004</v>
      </c>
      <c r="G34" s="83">
        <f t="shared" si="1"/>
        <v>0.73224037040148049</v>
      </c>
    </row>
    <row r="35" spans="2:7" x14ac:dyDescent="0.25">
      <c r="B35" s="80" t="s">
        <v>47</v>
      </c>
      <c r="C35" s="51">
        <v>44101552.159999996</v>
      </c>
      <c r="D35" s="86">
        <v>32070584.02</v>
      </c>
      <c r="E35" s="83">
        <f t="shared" si="0"/>
        <v>0.72719853268765322</v>
      </c>
      <c r="F35" s="87">
        <v>31740605.760000002</v>
      </c>
      <c r="G35" s="83">
        <f t="shared" si="1"/>
        <v>0.71971629580848762</v>
      </c>
    </row>
    <row r="36" spans="2:7" x14ac:dyDescent="0.25">
      <c r="B36" s="80" t="s">
        <v>48</v>
      </c>
      <c r="C36" s="51">
        <v>5533645.5300000003</v>
      </c>
      <c r="D36" s="86">
        <v>1630765.9500000002</v>
      </c>
      <c r="E36" s="83">
        <f t="shared" si="0"/>
        <v>0.29470011065200991</v>
      </c>
      <c r="F36" s="87">
        <v>1630765.9500000002</v>
      </c>
      <c r="G36" s="83">
        <f t="shared" si="1"/>
        <v>0.29470011065200991</v>
      </c>
    </row>
    <row r="37" spans="2:7" x14ac:dyDescent="0.25">
      <c r="B37" s="80" t="s">
        <v>36</v>
      </c>
      <c r="C37" s="51">
        <v>53989377.630000003</v>
      </c>
      <c r="D37" s="86">
        <v>36358153.900000006</v>
      </c>
      <c r="E37" s="83">
        <f t="shared" si="0"/>
        <v>0.67343161740388457</v>
      </c>
      <c r="F37" s="87">
        <v>36288590.780000009</v>
      </c>
      <c r="G37" s="83">
        <f t="shared" si="1"/>
        <v>0.67214315802439839</v>
      </c>
    </row>
    <row r="38" spans="2:7" x14ac:dyDescent="0.25">
      <c r="B38" s="80" t="s">
        <v>49</v>
      </c>
      <c r="C38" s="51">
        <v>18461573.760000002</v>
      </c>
      <c r="D38" s="86">
        <v>9682336.5900000017</v>
      </c>
      <c r="E38" s="83">
        <f t="shared" si="0"/>
        <v>0.52445889585959116</v>
      </c>
      <c r="F38" s="87">
        <v>8885536.5900000017</v>
      </c>
      <c r="G38" s="83">
        <f t="shared" si="1"/>
        <v>0.48129897838135338</v>
      </c>
    </row>
    <row r="39" spans="2:7" x14ac:dyDescent="0.25">
      <c r="B39" s="80" t="s">
        <v>37</v>
      </c>
      <c r="C39" s="51">
        <v>106139037.47</v>
      </c>
      <c r="D39" s="86">
        <v>71315222.939999998</v>
      </c>
      <c r="E39" s="83">
        <f t="shared" si="0"/>
        <v>0.67190380316155696</v>
      </c>
      <c r="F39" s="87">
        <v>66443117.850000001</v>
      </c>
      <c r="G39" s="83">
        <f t="shared" si="1"/>
        <v>0.62600075743837436</v>
      </c>
    </row>
    <row r="40" spans="2:7" x14ac:dyDescent="0.25">
      <c r="B40" s="80" t="s">
        <v>50</v>
      </c>
      <c r="C40" s="51">
        <v>11428875.649999999</v>
      </c>
      <c r="D40" s="86">
        <v>8069214.6000000015</v>
      </c>
      <c r="E40" s="83">
        <f t="shared" si="0"/>
        <v>0.70603748322347026</v>
      </c>
      <c r="F40" s="87">
        <v>7973814.6000000015</v>
      </c>
      <c r="G40" s="83">
        <f t="shared" si="1"/>
        <v>0.69769020542278826</v>
      </c>
    </row>
    <row r="41" spans="2:7" x14ac:dyDescent="0.25">
      <c r="B41" s="80" t="s">
        <v>8</v>
      </c>
      <c r="C41" s="51">
        <v>401426.06</v>
      </c>
      <c r="D41" s="86">
        <v>0</v>
      </c>
      <c r="E41" s="83">
        <f>IFERROR((D41/C41),0)</f>
        <v>0</v>
      </c>
      <c r="F41" s="87">
        <v>0</v>
      </c>
      <c r="G41" s="83">
        <f>IFERROR(+F41/C41,0)</f>
        <v>0</v>
      </c>
    </row>
    <row r="42" spans="2:7" x14ac:dyDescent="0.25">
      <c r="B42" s="80" t="s">
        <v>9</v>
      </c>
      <c r="C42" s="51">
        <v>39305916.099999994</v>
      </c>
      <c r="D42" s="86">
        <v>29013228.890000001</v>
      </c>
      <c r="E42" s="83">
        <f t="shared" si="0"/>
        <v>0.73813898183128734</v>
      </c>
      <c r="F42" s="87">
        <v>28925462.890000001</v>
      </c>
      <c r="G42" s="83">
        <f t="shared" si="1"/>
        <v>0.73590608641226929</v>
      </c>
    </row>
    <row r="43" spans="2:7" x14ac:dyDescent="0.25">
      <c r="B43" s="80" t="s">
        <v>10</v>
      </c>
      <c r="C43" s="51">
        <v>106293568.23</v>
      </c>
      <c r="D43" s="86">
        <v>79379294.059999987</v>
      </c>
      <c r="E43" s="83">
        <f t="shared" si="0"/>
        <v>0.74679301280240773</v>
      </c>
      <c r="F43" s="87">
        <v>79379294.059999987</v>
      </c>
      <c r="G43" s="83">
        <f t="shared" si="1"/>
        <v>0.74679301280240773</v>
      </c>
    </row>
    <row r="44" spans="2:7" x14ac:dyDescent="0.25">
      <c r="B44" s="80" t="s">
        <v>11</v>
      </c>
      <c r="C44" s="51">
        <v>23043346.899999999</v>
      </c>
      <c r="D44" s="86">
        <v>16462402.26</v>
      </c>
      <c r="E44" s="83">
        <f t="shared" si="0"/>
        <v>0.71441020835389157</v>
      </c>
      <c r="F44" s="87">
        <v>16462402.26</v>
      </c>
      <c r="G44" s="83">
        <f t="shared" si="1"/>
        <v>0.71441020835389157</v>
      </c>
    </row>
    <row r="45" spans="2:7" x14ac:dyDescent="0.25">
      <c r="B45" s="80" t="s">
        <v>51</v>
      </c>
      <c r="C45" s="51">
        <v>36393314.780000001</v>
      </c>
      <c r="D45" s="86">
        <v>18740431.16</v>
      </c>
      <c r="E45" s="83">
        <f t="shared" si="0"/>
        <v>0.51494158400484125</v>
      </c>
      <c r="F45" s="87">
        <v>18097208.16</v>
      </c>
      <c r="G45" s="83">
        <f t="shared" si="1"/>
        <v>0.4972673764233575</v>
      </c>
    </row>
    <row r="46" spans="2:7" x14ac:dyDescent="0.25">
      <c r="B46" s="80" t="s">
        <v>52</v>
      </c>
      <c r="C46" s="51">
        <v>7906569.6699999999</v>
      </c>
      <c r="D46" s="86">
        <v>5107236.6900000004</v>
      </c>
      <c r="E46" s="83">
        <f t="shared" si="0"/>
        <v>0.64594848374996994</v>
      </c>
      <c r="F46" s="87">
        <v>5034736.6900000004</v>
      </c>
      <c r="G46" s="83">
        <f t="shared" si="1"/>
        <v>0.63677889402573251</v>
      </c>
    </row>
    <row r="47" spans="2:7" x14ac:dyDescent="0.25">
      <c r="B47" s="80" t="s">
        <v>53</v>
      </c>
      <c r="C47" s="51">
        <v>27346826.260000002</v>
      </c>
      <c r="D47" s="86">
        <v>14789672.129999999</v>
      </c>
      <c r="E47" s="83">
        <f t="shared" si="0"/>
        <v>0.54081859406232968</v>
      </c>
      <c r="F47" s="87">
        <v>14571318.77</v>
      </c>
      <c r="G47" s="83">
        <f t="shared" si="1"/>
        <v>0.5328339980465433</v>
      </c>
    </row>
    <row r="48" spans="2:7" ht="15.75" thickBot="1" x14ac:dyDescent="0.3">
      <c r="B48" s="88" t="s">
        <v>54</v>
      </c>
      <c r="C48" s="51">
        <v>12469775.440000001</v>
      </c>
      <c r="D48" s="86">
        <v>7808051.3699999992</v>
      </c>
      <c r="E48" s="83">
        <f t="shared" si="0"/>
        <v>0.62615813793676456</v>
      </c>
      <c r="F48" s="87">
        <v>7535896.5199999996</v>
      </c>
      <c r="G48" s="83">
        <f t="shared" si="1"/>
        <v>0.60433297746699433</v>
      </c>
    </row>
    <row r="49" spans="2:7" ht="15.75" thickBot="1" x14ac:dyDescent="0.3">
      <c r="B49" s="89" t="s">
        <v>55</v>
      </c>
      <c r="C49" s="3">
        <f>SUM(C8:C48)</f>
        <v>3909586261.6400008</v>
      </c>
      <c r="D49" s="4">
        <f>SUM(D8:D48)</f>
        <v>2635342920.6999998</v>
      </c>
      <c r="E49" s="90">
        <f t="shared" si="0"/>
        <v>0.67407207421342863</v>
      </c>
      <c r="F49" s="3">
        <f>SUM(F8:F48)</f>
        <v>2590028197.2200003</v>
      </c>
      <c r="G49" s="90">
        <f t="shared" si="1"/>
        <v>0.66248140439636449</v>
      </c>
    </row>
    <row r="50" spans="2:7" x14ac:dyDescent="0.25">
      <c r="B50" s="41"/>
      <c r="C50" s="56"/>
      <c r="D50" s="56"/>
      <c r="E50" s="56"/>
      <c r="F50" s="56"/>
    </row>
    <row r="51" spans="2:7" x14ac:dyDescent="0.25">
      <c r="C51" s="63"/>
      <c r="D51" s="64"/>
      <c r="E51" s="64"/>
      <c r="F51" s="65"/>
    </row>
    <row r="52" spans="2:7" x14ac:dyDescent="0.25">
      <c r="C52" s="61"/>
      <c r="D52" s="61"/>
      <c r="E52" s="61"/>
      <c r="F52" s="61"/>
    </row>
    <row r="53" spans="2:7" x14ac:dyDescent="0.25">
      <c r="D53" s="26"/>
    </row>
  </sheetData>
  <mergeCells count="6">
    <mergeCell ref="G6:G7"/>
    <mergeCell ref="F6:F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2"/>
  <sheetViews>
    <sheetView showGridLines="0" workbookViewId="0">
      <selection activeCell="D19" sqref="D19"/>
    </sheetView>
  </sheetViews>
  <sheetFormatPr baseColWidth="10" defaultRowHeight="15" x14ac:dyDescent="0.25"/>
  <cols>
    <col min="4" max="4" width="22" bestFit="1" customWidth="1"/>
    <col min="5" max="5" width="15.28515625" bestFit="1" customWidth="1"/>
    <col min="6" max="6" width="13.42578125" bestFit="1" customWidth="1"/>
    <col min="7" max="7" width="15.28515625" bestFit="1" customWidth="1"/>
  </cols>
  <sheetData>
    <row r="3" spans="3:5" ht="15.75" thickBot="1" x14ac:dyDescent="0.3"/>
    <row r="4" spans="3:5" ht="15.75" thickBot="1" x14ac:dyDescent="0.3">
      <c r="C4" s="103" t="s">
        <v>64</v>
      </c>
      <c r="D4" s="108"/>
      <c r="E4" s="109"/>
    </row>
    <row r="5" spans="3:5" ht="15.75" thickBot="1" x14ac:dyDescent="0.3"/>
    <row r="6" spans="3:5" ht="15.75" thickBot="1" x14ac:dyDescent="0.3">
      <c r="C6" s="6" t="s">
        <v>15</v>
      </c>
      <c r="D6" s="7" t="s">
        <v>16</v>
      </c>
      <c r="E6" s="14" t="s">
        <v>65</v>
      </c>
    </row>
    <row r="7" spans="3:5" x14ac:dyDescent="0.25">
      <c r="C7" s="8">
        <v>1</v>
      </c>
      <c r="D7" s="9" t="s">
        <v>17</v>
      </c>
      <c r="E7" s="51">
        <v>3449443279.4500008</v>
      </c>
    </row>
    <row r="8" spans="3:5" x14ac:dyDescent="0.25">
      <c r="C8" s="10">
        <v>2</v>
      </c>
      <c r="D8" s="11" t="s">
        <v>18</v>
      </c>
      <c r="E8" s="51">
        <v>25355378.100000001</v>
      </c>
    </row>
    <row r="9" spans="3:5" x14ac:dyDescent="0.25">
      <c r="C9" s="10">
        <v>3</v>
      </c>
      <c r="D9" s="11" t="s">
        <v>19</v>
      </c>
      <c r="E9" s="51">
        <v>216967248.38000005</v>
      </c>
    </row>
    <row r="10" spans="3:5" x14ac:dyDescent="0.25">
      <c r="C10" s="10">
        <v>4</v>
      </c>
      <c r="D10" s="11" t="s">
        <v>20</v>
      </c>
      <c r="E10" s="51">
        <v>55983974.75</v>
      </c>
    </row>
    <row r="11" spans="3:5" ht="15.75" thickBot="1" x14ac:dyDescent="0.3">
      <c r="C11" s="12">
        <v>5</v>
      </c>
      <c r="D11" s="13" t="s">
        <v>21</v>
      </c>
      <c r="E11" s="51">
        <v>161836380.95999998</v>
      </c>
    </row>
    <row r="12" spans="3:5" ht="15.75" thickBot="1" x14ac:dyDescent="0.3">
      <c r="C12" s="95" t="s">
        <v>22</v>
      </c>
      <c r="D12" s="96"/>
      <c r="E12" s="37">
        <f>SUM(E7:E11)</f>
        <v>3909586261.6400008</v>
      </c>
    </row>
  </sheetData>
  <mergeCells count="2">
    <mergeCell ref="C4:E4"/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CREDITO-15</vt:lpstr>
      <vt:lpstr>INCISOS-15</vt:lpstr>
      <vt:lpstr>CREDITO-16</vt:lpstr>
      <vt:lpstr>INCISOS-16</vt:lpstr>
      <vt:lpstr>CREDITO-17</vt:lpstr>
      <vt:lpstr>INCISOS-17</vt:lpstr>
      <vt:lpstr>CREDITO-18</vt:lpstr>
      <vt:lpstr>INCISOS-18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IZA, Mariana</dc:creator>
  <cp:lastModifiedBy>Micaela</cp:lastModifiedBy>
  <dcterms:created xsi:type="dcterms:W3CDTF">2018-03-01T12:32:28Z</dcterms:created>
  <dcterms:modified xsi:type="dcterms:W3CDTF">2018-11-08T02:10:17Z</dcterms:modified>
</cp:coreProperties>
</file>